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Guide" sheetId="1" state="visible" r:id="rId3"/>
    <sheet name="Targets" sheetId="2" state="visible" r:id="rId4"/>
    <sheet name="Channels" sheetId="3" state="visible" r:id="rId5"/>
    <sheet name="Calendar" sheetId="4" state="visible" r:id="rId6"/>
    <sheet name="Tracking" sheetId="5" state="visible" r:id="rId7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<sst xmlns="http://schemas.openxmlformats.org/spreadsheetml/2006/main" count="109" uniqueCount="65">
  <si>
    <t xml:space="preserve">Hospital marketing plan template by service line</t>
  </si>
  <si>
    <t xml:space="preserve">From HDmall for partners · hdmall.co.th/work-with-us/en/resources/hospital-marketing-plan/</t>
  </si>
  <si>
    <t xml:space="preserve">1. "Targets" sheet: enter 3–8 centres or main services, spare capacity per month, and revenue and margin per new patient.</t>
  </si>
  <si>
    <t xml:space="preserve">   The template calculates the maximum cost per new patient and the monthly marketing budget for each centre.</t>
  </si>
  <si>
    <t xml:space="preserve">2. "Channels" sheet: split each centre’s budget across channels and enter the expected cost per new patient, to see whether the plan reaches the target.</t>
  </si>
  <si>
    <t xml:space="preserve">3. "Calendar" sheet: enter campaign start dates; the template works out when to apply for ad approval (45 days before by default).</t>
  </si>
  <si>
    <t xml:space="preserve">4. "Tracking" sheet: enter actual spend and new patients who attended, against the maximum cost per new patient.</t>
  </si>
  <si>
    <t xml:space="preserve">Yellow cells = fill in  ·  other cells are formulas, no need to edit</t>
  </si>
  <si>
    <t xml:space="preserve">The figures are made-up examples, not market averages. Replace them with your hospital’s figures.</t>
  </si>
  <si>
    <t xml:space="preserve">The share of profit you will spend to acquire a new patient is a management decision, not a standard figure.</t>
  </si>
  <si>
    <t xml:space="preserve">Targets and marketing budget by centre (per month)</t>
  </si>
  <si>
    <t xml:space="preserve">Centre or service</t>
  </si>
  <si>
    <t xml:space="preserve">Spare capacity per month (patients)</t>
  </si>
  <si>
    <t xml:space="preserve">New patient target per month</t>
  </si>
  <si>
    <t xml:space="preserve">First-visit revenue per patient (THB)</t>
  </si>
  <si>
    <t xml:space="preserve">Further revenue in 12 months (THB)</t>
  </si>
  <si>
    <t xml:space="preserve">Gross margin</t>
  </si>
  <si>
    <t xml:space="preserve">Share you will spend</t>
  </si>
  <si>
    <t xml:space="preserve">12-month profit per new patient</t>
  </si>
  <si>
    <t xml:space="preserve">Maximum cost per new patient</t>
  </si>
  <si>
    <t xml:space="preserve">Monthly marketing budget</t>
  </si>
  <si>
    <t xml:space="preserve">Health check centre</t>
  </si>
  <si>
    <t xml:space="preserve">Eye surgery and LASIK centre</t>
  </si>
  <si>
    <t xml:space="preserve">Orthopaedic centre</t>
  </si>
  <si>
    <t xml:space="preserve">Dental centre</t>
  </si>
  <si>
    <t xml:space="preserve">Total</t>
  </si>
  <si>
    <t xml:space="preserve">Targets above spare capacity count only up to capacity (the budget uses the lower figure) · The share you will spend is the part of gross profit you accept as the cost of acquiring a patient.</t>
  </si>
  <si>
    <t xml:space="preserve">Split the budget by channel</t>
  </si>
  <si>
    <t xml:space="preserve">Enter the budget share (100% per centre) and the expected cost per new patient for each channel.</t>
  </si>
  <si>
    <t xml:space="preserve">Channels</t>
  </si>
  <si>
    <t xml:space="preserve">Budget share</t>
  </si>
  <si>
    <t xml:space="preserve">Budget per month (THB)</t>
  </si>
  <si>
    <t xml:space="preserve">Expected cost per new patient (THB)</t>
  </si>
  <si>
    <t xml:space="preserve">Expected new patients</t>
  </si>
  <si>
    <t xml:space="preserve">Health marketplaces (such as HDmall)</t>
  </si>
  <si>
    <t xml:space="preserve">Google Search and Maps</t>
  </si>
  <si>
    <t xml:space="preserve">Facebook and Instagram</t>
  </si>
  <si>
    <t xml:space="preserve">TikTok and short video</t>
  </si>
  <si>
    <t xml:space="preserve">LINE OA and CRM for existing patients</t>
  </si>
  <si>
    <t xml:space="preserve">Employers and insurers (B2B)</t>
  </si>
  <si>
    <t xml:space="preserve">Other</t>
  </si>
  <si>
    <t xml:space="preserve">Total and against target</t>
  </si>
  <si>
    <t xml:space="preserve">12-month campaign calendar</t>
  </si>
  <si>
    <t xml:space="preserve">Time allowed for ad approval (days)</t>
  </si>
  <si>
    <t xml:space="preserve">Campaign</t>
  </si>
  <si>
    <t xml:space="preserve">Centre</t>
  </si>
  <si>
    <t xml:space="preserve">Start</t>
  </si>
  <si>
    <t xml:space="preserve">End</t>
  </si>
  <si>
    <t xml:space="preserve">Budget (THB)</t>
  </si>
  <si>
    <t xml:space="preserve">Apply for approval by</t>
  </si>
  <si>
    <t xml:space="preserve">Approval status</t>
  </si>
  <si>
    <t xml:space="preserve">Notes</t>
  </si>
  <si>
    <t xml:space="preserve">Year-end health checks</t>
  </si>
  <si>
    <t xml:space="preserve">Submitted</t>
  </si>
  <si>
    <t xml:space="preserve">New Year LASIK</t>
  </si>
  <si>
    <t xml:space="preserve">Not submitted</t>
  </si>
  <si>
    <t xml:space="preserve">Flu vaccination</t>
  </si>
  <si>
    <t xml:space="preserve">Overdue application dates not yet submitted turn red · Healthcare facility ads need approval before publication, per channel and branch.</t>
  </si>
  <si>
    <t xml:space="preserve">Tracking</t>
  </si>
  <si>
    <t xml:space="preserve">Month</t>
  </si>
  <si>
    <t xml:space="preserve">Actual spend (THB)</t>
  </si>
  <si>
    <t xml:space="preserve">New patients who attended</t>
  </si>
  <si>
    <t xml:space="preserve">Cost per new patient</t>
  </si>
  <si>
    <t xml:space="preserve">Maximum allowed</t>
  </si>
  <si>
    <t xml:space="preserve">Result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</si>
</sst>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0%"/>
    <numFmt numFmtId="167" formatCode="d\ mmm\ yyyy"/>
    <numFmt numFmtId="168" formatCode="mmm\ yyyy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D1C1A"/>
      <name val="Tahoma"/>
      <family val="0"/>
      <charset val="1"/>
    </font>
    <font>
      <sz val="9"/>
      <color rgb="FF6E6C64"/>
      <name val="Tahoma"/>
      <family val="0"/>
      <charset val="1"/>
    </font>
    <font>
      <sz val="10"/>
      <color rgb="FF1D1C1A"/>
      <name val="Tahoma"/>
      <family val="0"/>
      <charset val="1"/>
    </font>
    <font>
      <b val="true"/>
      <sz val="10"/>
      <color rgb="FF1D1C1A"/>
      <name val="Tahoma"/>
      <family val="0"/>
      <charset val="1"/>
    </font>
    <font>
      <b val="true"/>
      <sz val="14"/>
      <color rgb="FF1D1C1A"/>
      <name val="Tahoma"/>
      <family val="0"/>
      <charset val="1"/>
    </font>
    <font>
      <b val="true"/>
      <sz val="10"/>
      <color rgb="FFFFFFFF"/>
      <name val="Tahoma"/>
      <family val="0"/>
      <charset val="1"/>
    </font>
    <font>
      <b val="true"/>
      <sz val="11"/>
      <color rgb="FF1D1C1A"/>
      <name val="Tahom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6CC"/>
        <bgColor rgb="FFF3F1EA"/>
      </patternFill>
    </fill>
    <fill>
      <patternFill patternType="solid">
        <fgColor rgb="FF1E1440"/>
        <bgColor rgb="FF1D1C1A"/>
      </patternFill>
    </fill>
    <fill>
      <patternFill patternType="solid">
        <fgColor rgb="FFF3F1EA"/>
        <bgColor rgb="FFFFF6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4C7"/>
      </left>
      <right style="thin">
        <color rgb="FFD9D4C7"/>
      </right>
      <top style="thin">
        <color rgb="FFD9D4C7"/>
      </top>
      <bottom style="thin">
        <color rgb="FFD9D4C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6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8" fontId="6" fillId="2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Tahoma"/>
        <charset val="1"/>
        <family val="0"/>
        <b val="1"/>
        <color rgb="FFB42318"/>
      </font>
    </dxf>
    <dxf>
      <font>
        <name val="Tahoma"/>
        <charset val="1"/>
        <family val="0"/>
        <b val="1"/>
        <color rgb="FF1F7A5A"/>
      </font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1E1440"/>
      <rgbColor rgb="FF808000"/>
      <rgbColor rgb="FF800080"/>
      <rgbColor rgb="FF1F7A5A"/>
      <rgbColor rgb="FFD9D4C7"/>
      <rgbColor rgb="FF808080"/>
      <rgbColor rgb="FF9999FF"/>
      <rgbColor rgb="FF993366"/>
      <rgbColor rgb="FFFFF6CC"/>
      <rgbColor rgb="FFF3F1EA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E6C64"/>
      <rgbColor rgb="FF969696"/>
      <rgbColor rgb="FF003366"/>
      <rgbColor rgb="FF339966"/>
      <rgbColor rgb="FF003300"/>
      <rgbColor rgb="FF333300"/>
      <rgbColor rgb="FFB42318"/>
      <rgbColor rgb="FF993366"/>
      <rgbColor rgb="FF333399"/>
      <rgbColor rgb="FF1D1C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00"/>
  </cols>
  <sheetData>
    <row r="2" customFormat="false" ht="19.7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5" customFormat="false" ht="23.85" hidden="false" customHeight="false" outlineLevel="0" collapsed="false">
      <c r="B5" s="3" t="s">
        <v>2</v>
      </c>
    </row>
    <row r="6" customFormat="false" ht="23.85" hidden="false" customHeight="false" outlineLevel="0" collapsed="false">
      <c r="B6" s="3" t="s">
        <v>3</v>
      </c>
    </row>
    <row r="7" customFormat="false" ht="23.85" hidden="false" customHeight="false" outlineLevel="0" collapsed="false">
      <c r="B7" s="3" t="s">
        <v>4</v>
      </c>
    </row>
    <row r="8" customFormat="false" ht="23.85" hidden="false" customHeight="false" outlineLevel="0" collapsed="false">
      <c r="B8" s="3" t="s">
        <v>5</v>
      </c>
    </row>
    <row r="9" customFormat="false" ht="23.85" hidden="false" customHeight="false" outlineLevel="0" collapsed="false">
      <c r="B9" s="3" t="s">
        <v>6</v>
      </c>
    </row>
    <row r="10" customFormat="false" ht="15" hidden="false" customHeight="false" outlineLevel="0" collapsed="false">
      <c r="B10" s="3"/>
    </row>
    <row r="11" customFormat="false" ht="15" hidden="false" customHeight="false" outlineLevel="0" collapsed="false">
      <c r="B11" s="4" t="s">
        <v>7</v>
      </c>
    </row>
    <row r="12" customFormat="false" ht="15" hidden="false" customHeight="false" outlineLevel="0" collapsed="false">
      <c r="B12" s="3" t="s">
        <v>8</v>
      </c>
    </row>
    <row r="13" customFormat="false" ht="15" hidden="false" customHeight="false" outlineLevel="0" collapsed="false">
      <c r="B13" s="3" t="s">
        <v>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3" topLeftCell="B4" activePane="bottomRight" state="frozen"/>
      <selection pane="topLeft" activeCell="A1" activeCellId="0" sqref="A1"/>
      <selection pane="topRight" activeCell="B1" activeCellId="0" sqref="B1"/>
      <selection pane="bottomLeft" activeCell="A4" activeCellId="0" sqref="A4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3" min="2" style="0" width="12"/>
    <col collapsed="false" customWidth="true" hidden="false" outlineLevel="0" max="5" min="4" style="0" width="14"/>
    <col collapsed="false" customWidth="true" hidden="false" outlineLevel="0" max="7" min="6" style="0" width="12"/>
    <col collapsed="false" customWidth="true" hidden="false" outlineLevel="0" max="10" min="8" style="0" width="16"/>
  </cols>
  <sheetData>
    <row r="1" customFormat="false" ht="67.15" hidden="false" customHeight="false" outlineLevel="0" collapsed="false">
      <c r="A1" s="5" t="s">
        <v>10</v>
      </c>
    </row>
    <row r="3" customFormat="false" ht="46.25" hidden="false" customHeight="false" outlineLevel="0" collapsed="false">
      <c r="A3" s="6" t="s">
        <v>11</v>
      </c>
      <c r="B3" s="6" t="s">
        <v>12</v>
      </c>
      <c r="C3" s="6" t="s">
        <v>13</v>
      </c>
      <c r="D3" s="6" t="s">
        <v>14</v>
      </c>
      <c r="E3" s="6" t="s">
        <v>15</v>
      </c>
      <c r="F3" s="6" t="s">
        <v>16</v>
      </c>
      <c r="G3" s="6" t="s">
        <v>17</v>
      </c>
      <c r="H3" s="6" t="s">
        <v>18</v>
      </c>
      <c r="I3" s="6" t="s">
        <v>19</v>
      </c>
      <c r="J3" s="6" t="s">
        <v>20</v>
      </c>
    </row>
    <row r="4" customFormat="false" ht="15" hidden="false" customHeight="false" outlineLevel="0" collapsed="false">
      <c r="A4" s="7" t="s">
        <v>21</v>
      </c>
      <c r="B4" s="8" t="n">
        <v>400</v>
      </c>
      <c r="C4" s="8" t="n">
        <v>200</v>
      </c>
      <c r="D4" s="8" t="n">
        <v>4500</v>
      </c>
      <c r="E4" s="8" t="n">
        <v>3000</v>
      </c>
      <c r="F4" s="9" t="n">
        <v>0.4</v>
      </c>
      <c r="G4" s="9" t="n">
        <v>0.25</v>
      </c>
      <c r="H4" s="10" t="n">
        <f aca="false">IF(A4="","",(D4+E4)*F4)</f>
        <v>3000</v>
      </c>
      <c r="I4" s="10" t="n">
        <f aca="false">IF(A4="","",H4*G4)</f>
        <v>750</v>
      </c>
      <c r="J4" s="10" t="n">
        <f aca="false">IF(A4="","",I4*MIN(B4,C4))</f>
        <v>150000</v>
      </c>
    </row>
    <row r="5" customFormat="false" ht="15" hidden="false" customHeight="false" outlineLevel="0" collapsed="false">
      <c r="A5" s="7" t="s">
        <v>22</v>
      </c>
      <c r="B5" s="8" t="n">
        <v>60</v>
      </c>
      <c r="C5" s="8" t="n">
        <v>30</v>
      </c>
      <c r="D5" s="8" t="n">
        <v>45000</v>
      </c>
      <c r="E5" s="8" t="n">
        <v>5000</v>
      </c>
      <c r="F5" s="9" t="n">
        <v>0.35</v>
      </c>
      <c r="G5" s="9" t="n">
        <v>0.2</v>
      </c>
      <c r="H5" s="10" t="n">
        <f aca="false">IF(A5="","",(D5+E5)*F5)</f>
        <v>17500</v>
      </c>
      <c r="I5" s="10" t="n">
        <f aca="false">IF(A5="","",H5*G5)</f>
        <v>3500</v>
      </c>
      <c r="J5" s="10" t="n">
        <f aca="false">IF(A5="","",I5*MIN(B5,C5))</f>
        <v>105000</v>
      </c>
    </row>
    <row r="6" customFormat="false" ht="15" hidden="false" customHeight="false" outlineLevel="0" collapsed="false">
      <c r="A6" s="7" t="s">
        <v>23</v>
      </c>
      <c r="B6" s="8" t="n">
        <v>40</v>
      </c>
      <c r="C6" s="8" t="n">
        <v>20</v>
      </c>
      <c r="D6" s="8" t="n">
        <v>85000</v>
      </c>
      <c r="E6" s="8" t="n">
        <v>15000</v>
      </c>
      <c r="F6" s="9" t="n">
        <v>0.3</v>
      </c>
      <c r="G6" s="9" t="n">
        <v>0.15</v>
      </c>
      <c r="H6" s="10" t="n">
        <f aca="false">IF(A6="","",(D6+E6)*F6)</f>
        <v>30000</v>
      </c>
      <c r="I6" s="10" t="n">
        <f aca="false">IF(A6="","",H6*G6)</f>
        <v>4500</v>
      </c>
      <c r="J6" s="10" t="n">
        <f aca="false">IF(A6="","",I6*MIN(B6,C6))</f>
        <v>90000</v>
      </c>
    </row>
    <row r="7" customFormat="false" ht="15" hidden="false" customHeight="false" outlineLevel="0" collapsed="false">
      <c r="A7" s="7" t="s">
        <v>24</v>
      </c>
      <c r="B7" s="8" t="n">
        <v>150</v>
      </c>
      <c r="C7" s="8" t="n">
        <v>80</v>
      </c>
      <c r="D7" s="8" t="n">
        <v>3500</v>
      </c>
      <c r="E7" s="8" t="n">
        <v>6000</v>
      </c>
      <c r="F7" s="9" t="n">
        <v>0.45</v>
      </c>
      <c r="G7" s="9" t="n">
        <v>0.25</v>
      </c>
      <c r="H7" s="10" t="n">
        <f aca="false">IF(A7="","",(D7+E7)*F7)</f>
        <v>4275</v>
      </c>
      <c r="I7" s="10" t="n">
        <f aca="false">IF(A7="","",H7*G7)</f>
        <v>1068.75</v>
      </c>
      <c r="J7" s="10" t="n">
        <f aca="false">IF(A7="","",I7*MIN(B7,C7))</f>
        <v>85500</v>
      </c>
    </row>
    <row r="8" customFormat="false" ht="15" hidden="false" customHeight="false" outlineLevel="0" collapsed="false">
      <c r="A8" s="7"/>
      <c r="B8" s="8"/>
      <c r="C8" s="8"/>
      <c r="D8" s="8"/>
      <c r="E8" s="8"/>
      <c r="F8" s="9"/>
      <c r="G8" s="9"/>
      <c r="H8" s="10" t="str">
        <f aca="false">IF(A8="","",(D8+E8)*F8)</f>
        <v/>
      </c>
      <c r="I8" s="10" t="str">
        <f aca="false">IF(A8="","",H8*G8)</f>
        <v/>
      </c>
      <c r="J8" s="10" t="str">
        <f aca="false">IF(A8="","",I8*MIN(B8,C8))</f>
        <v/>
      </c>
    </row>
    <row r="9" customFormat="false" ht="15" hidden="false" customHeight="false" outlineLevel="0" collapsed="false">
      <c r="A9" s="7"/>
      <c r="B9" s="8"/>
      <c r="C9" s="8"/>
      <c r="D9" s="8"/>
      <c r="E9" s="8"/>
      <c r="F9" s="9"/>
      <c r="G9" s="9"/>
      <c r="H9" s="10" t="str">
        <f aca="false">IF(A9="","",(D9+E9)*F9)</f>
        <v/>
      </c>
      <c r="I9" s="10" t="str">
        <f aca="false">IF(A9="","",H9*G9)</f>
        <v/>
      </c>
      <c r="J9" s="10" t="str">
        <f aca="false">IF(A9="","",I9*MIN(B9,C9))</f>
        <v/>
      </c>
    </row>
    <row r="10" customFormat="false" ht="15" hidden="false" customHeight="false" outlineLevel="0" collapsed="false">
      <c r="A10" s="7"/>
      <c r="B10" s="8"/>
      <c r="C10" s="8"/>
      <c r="D10" s="8"/>
      <c r="E10" s="8"/>
      <c r="F10" s="9"/>
      <c r="G10" s="9"/>
      <c r="H10" s="10" t="str">
        <f aca="false">IF(A10="","",(D10+E10)*F10)</f>
        <v/>
      </c>
      <c r="I10" s="10" t="str">
        <f aca="false">IF(A10="","",H10*G10)</f>
        <v/>
      </c>
      <c r="J10" s="10" t="str">
        <f aca="false">IF(A10="","",I10*MIN(B10,C10))</f>
        <v/>
      </c>
    </row>
    <row r="11" customFormat="false" ht="15" hidden="false" customHeight="false" outlineLevel="0" collapsed="false">
      <c r="A11" s="7"/>
      <c r="B11" s="8"/>
      <c r="C11" s="8"/>
      <c r="D11" s="8"/>
      <c r="E11" s="8"/>
      <c r="F11" s="9"/>
      <c r="G11" s="9"/>
      <c r="H11" s="10" t="str">
        <f aca="false">IF(A11="","",(D11+E11)*F11)</f>
        <v/>
      </c>
      <c r="I11" s="10" t="str">
        <f aca="false">IF(A11="","",H11*G11)</f>
        <v/>
      </c>
      <c r="J11" s="10" t="str">
        <f aca="false">IF(A11="","",I11*MIN(B11,C11))</f>
        <v/>
      </c>
    </row>
    <row r="12" customFormat="false" ht="15" hidden="false" customHeight="false" outlineLevel="0" collapsed="false">
      <c r="A12" s="11" t="s">
        <v>25</v>
      </c>
      <c r="B12" s="12" t="n">
        <f aca="false">SUM(B4:B11)</f>
        <v>650</v>
      </c>
      <c r="C12" s="12" t="n">
        <f aca="false">SUM(C4:C11)</f>
        <v>330</v>
      </c>
      <c r="J12" s="12" t="n">
        <f aca="false">SUM(J4:J11)</f>
        <v>430500</v>
      </c>
    </row>
    <row r="14" customFormat="false" ht="15" hidden="false" customHeight="true" outlineLevel="0" collapsed="false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</row>
    <row r="15" customFormat="false" ht="15" hidden="false" customHeight="false" outlineLevel="0" collapsed="false">
      <c r="A15" s="13"/>
      <c r="B15" s="13"/>
      <c r="C15" s="13"/>
      <c r="D15" s="13"/>
      <c r="E15" s="13"/>
      <c r="F15" s="13"/>
      <c r="G15" s="13"/>
      <c r="H15" s="13"/>
      <c r="I15" s="13"/>
      <c r="J15" s="13"/>
    </row>
  </sheetData>
  <mergeCells count="1">
    <mergeCell ref="A14:J15"/>
  </mergeCells>
  <conditionalFormatting sqref="C4:C11">
    <cfRule type="expression" priority="2" aboveAverage="0" equalAverage="0" bottom="0" percent="0" rank="0" text="" dxfId="0">
      <formula>AND(C4&lt;&gt;"",C4&gt;B4)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4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5" min="2" style="0" width="18"/>
  </cols>
  <sheetData>
    <row r="1" customFormat="false" ht="34.3" hidden="false" customHeight="false" outlineLevel="0" collapsed="false">
      <c r="A1" s="5" t="s">
        <v>27</v>
      </c>
    </row>
    <row r="2" customFormat="false" ht="32.8" hidden="false" customHeight="false" outlineLevel="0" collapsed="false">
      <c r="A2" s="2" t="s">
        <v>28</v>
      </c>
    </row>
    <row r="4" customFormat="false" ht="15" hidden="false" customHeight="false" outlineLevel="0" collapsed="false">
      <c r="A4" s="14" t="str">
        <f aca="false">Targets!A4</f>
        <v>Health check centre</v>
      </c>
      <c r="B4" s="15"/>
      <c r="C4" s="15"/>
      <c r="D4" s="15"/>
      <c r="E4" s="15"/>
    </row>
    <row r="5" customFormat="false" ht="35.05" hidden="false" customHeight="false" outlineLevel="0" collapsed="false">
      <c r="A5" s="6" t="s">
        <v>29</v>
      </c>
      <c r="B5" s="6" t="s">
        <v>30</v>
      </c>
      <c r="C5" s="6" t="s">
        <v>31</v>
      </c>
      <c r="D5" s="6" t="s">
        <v>32</v>
      </c>
      <c r="E5" s="6" t="s">
        <v>33</v>
      </c>
    </row>
    <row r="6" customFormat="false" ht="23.85" hidden="false" customHeight="false" outlineLevel="0" collapsed="false">
      <c r="A6" s="16" t="s">
        <v>34</v>
      </c>
      <c r="B6" s="9" t="n">
        <v>0.35</v>
      </c>
      <c r="C6" s="10" t="n">
        <f aca="false">IF(B6="","",B6*Targets!$J$4)</f>
        <v>52500</v>
      </c>
      <c r="D6" s="8" t="n">
        <v>600</v>
      </c>
      <c r="E6" s="10" t="n">
        <f aca="false">IF(OR(C6="",D6="",D6=0),"",C6/D6)</f>
        <v>87.5</v>
      </c>
    </row>
    <row r="7" customFormat="false" ht="15" hidden="false" customHeight="false" outlineLevel="0" collapsed="false">
      <c r="A7" s="16" t="s">
        <v>35</v>
      </c>
      <c r="B7" s="9" t="n">
        <v>0.25</v>
      </c>
      <c r="C7" s="10" t="n">
        <f aca="false">IF(B7="","",B7*Targets!$J$4)</f>
        <v>37500</v>
      </c>
      <c r="D7" s="8" t="n">
        <v>900</v>
      </c>
      <c r="E7" s="10" t="n">
        <f aca="false">IF(OR(C7="",D7="",D7=0),"",C7/D7)</f>
        <v>41.6666666666667</v>
      </c>
    </row>
    <row r="8" customFormat="false" ht="15" hidden="false" customHeight="false" outlineLevel="0" collapsed="false">
      <c r="A8" s="16" t="s">
        <v>36</v>
      </c>
      <c r="B8" s="9" t="n">
        <v>0.2</v>
      </c>
      <c r="C8" s="10" t="n">
        <f aca="false">IF(B8="","",B8*Targets!$J$4)</f>
        <v>30000</v>
      </c>
      <c r="D8" s="8" t="n">
        <v>1200</v>
      </c>
      <c r="E8" s="10" t="n">
        <f aca="false">IF(OR(C8="",D8="",D8=0),"",C8/D8)</f>
        <v>25</v>
      </c>
    </row>
    <row r="9" customFormat="false" ht="15" hidden="false" customHeight="false" outlineLevel="0" collapsed="false">
      <c r="A9" s="16" t="s">
        <v>37</v>
      </c>
      <c r="B9" s="9" t="n">
        <v>0.05</v>
      </c>
      <c r="C9" s="10" t="n">
        <f aca="false">IF(B9="","",B9*Targets!$J$4)</f>
        <v>7500</v>
      </c>
      <c r="D9" s="8" t="n">
        <v>1500</v>
      </c>
      <c r="E9" s="10" t="n">
        <f aca="false">IF(OR(C9="",D9="",D9=0),"",C9/D9)</f>
        <v>5</v>
      </c>
    </row>
    <row r="10" customFormat="false" ht="23.85" hidden="false" customHeight="false" outlineLevel="0" collapsed="false">
      <c r="A10" s="16" t="s">
        <v>38</v>
      </c>
      <c r="B10" s="9" t="n">
        <v>0.1</v>
      </c>
      <c r="C10" s="10" t="n">
        <f aca="false">IF(B10="","",B10*Targets!$J$4)</f>
        <v>15000</v>
      </c>
      <c r="D10" s="8" t="n">
        <v>300</v>
      </c>
      <c r="E10" s="10" t="n">
        <f aca="false">IF(OR(C10="",D10="",D10=0),"",C10/D10)</f>
        <v>50</v>
      </c>
    </row>
    <row r="11" customFormat="false" ht="15" hidden="false" customHeight="false" outlineLevel="0" collapsed="false">
      <c r="A11" s="16" t="s">
        <v>39</v>
      </c>
      <c r="B11" s="9" t="n">
        <v>0.05</v>
      </c>
      <c r="C11" s="10" t="n">
        <f aca="false">IF(B11="","",B11*Targets!$J$4)</f>
        <v>7500</v>
      </c>
      <c r="D11" s="8" t="n">
        <v>800</v>
      </c>
      <c r="E11" s="10" t="n">
        <f aca="false">IF(OR(C11="",D11="",D11=0),"",C11/D11)</f>
        <v>9.375</v>
      </c>
    </row>
    <row r="12" customFormat="false" ht="15" hidden="false" customHeight="false" outlineLevel="0" collapsed="false">
      <c r="A12" s="16" t="s">
        <v>40</v>
      </c>
      <c r="B12" s="9" t="n">
        <v>0</v>
      </c>
      <c r="C12" s="10" t="n">
        <f aca="false">IF(B12="","",B12*Targets!$J$4)</f>
        <v>0</v>
      </c>
      <c r="D12" s="8"/>
      <c r="E12" s="10" t="str">
        <f aca="false">IF(OR(C12="",D12="",D12=0),"",C12/D12)</f>
        <v/>
      </c>
    </row>
    <row r="13" customFormat="false" ht="15" hidden="false" customHeight="false" outlineLevel="0" collapsed="false">
      <c r="A13" s="11" t="s">
        <v>41</v>
      </c>
      <c r="B13" s="17" t="n">
        <f aca="false">SUM(B6:B12)</f>
        <v>1</v>
      </c>
      <c r="C13" s="12" t="n">
        <f aca="false">SUM(C6:C12)</f>
        <v>150000</v>
      </c>
      <c r="D13" s="11" t="str">
        <f aca="false">IF(E13=0,"",IF(E13&gt;=MIN(Targets!B4,Targets!C4),"On target","Below target"))</f>
        <v>On target</v>
      </c>
      <c r="E13" s="12" t="n">
        <f aca="false">SUM(E6:E12)</f>
        <v>218.541666666667</v>
      </c>
    </row>
    <row r="16" customFormat="false" ht="28.35" hidden="false" customHeight="false" outlineLevel="0" collapsed="false">
      <c r="A16" s="14" t="str">
        <f aca="false">Targets!A5</f>
        <v>Eye surgery and LASIK centre</v>
      </c>
      <c r="B16" s="15"/>
      <c r="C16" s="15"/>
      <c r="D16" s="15"/>
      <c r="E16" s="15"/>
    </row>
    <row r="17" customFormat="false" ht="35.05" hidden="false" customHeight="false" outlineLevel="0" collapsed="false">
      <c r="A17" s="6" t="s">
        <v>29</v>
      </c>
      <c r="B17" s="6" t="s">
        <v>30</v>
      </c>
      <c r="C17" s="6" t="s">
        <v>31</v>
      </c>
      <c r="D17" s="6" t="s">
        <v>32</v>
      </c>
      <c r="E17" s="6" t="s">
        <v>33</v>
      </c>
    </row>
    <row r="18" customFormat="false" ht="23.85" hidden="false" customHeight="false" outlineLevel="0" collapsed="false">
      <c r="A18" s="16" t="s">
        <v>34</v>
      </c>
      <c r="B18" s="9"/>
      <c r="C18" s="10" t="str">
        <f aca="false">IF(B18="","",B18*Targets!$J$5)</f>
        <v/>
      </c>
      <c r="D18" s="8"/>
      <c r="E18" s="10" t="str">
        <f aca="false">IF(OR(C18="",D18="",D18=0),"",C18/D18)</f>
        <v/>
      </c>
    </row>
    <row r="19" customFormat="false" ht="15" hidden="false" customHeight="false" outlineLevel="0" collapsed="false">
      <c r="A19" s="16" t="s">
        <v>35</v>
      </c>
      <c r="B19" s="9"/>
      <c r="C19" s="10" t="str">
        <f aca="false">IF(B19="","",B19*Targets!$J$5)</f>
        <v/>
      </c>
      <c r="D19" s="8"/>
      <c r="E19" s="10" t="str">
        <f aca="false">IF(OR(C19="",D19="",D19=0),"",C19/D19)</f>
        <v/>
      </c>
    </row>
    <row r="20" customFormat="false" ht="15" hidden="false" customHeight="false" outlineLevel="0" collapsed="false">
      <c r="A20" s="16" t="s">
        <v>36</v>
      </c>
      <c r="B20" s="9"/>
      <c r="C20" s="10" t="str">
        <f aca="false">IF(B20="","",B20*Targets!$J$5)</f>
        <v/>
      </c>
      <c r="D20" s="8"/>
      <c r="E20" s="10" t="str">
        <f aca="false">IF(OR(C20="",D20="",D20=0),"",C20/D20)</f>
        <v/>
      </c>
    </row>
    <row r="21" customFormat="false" ht="15" hidden="false" customHeight="false" outlineLevel="0" collapsed="false">
      <c r="A21" s="16" t="s">
        <v>37</v>
      </c>
      <c r="B21" s="9"/>
      <c r="C21" s="10" t="str">
        <f aca="false">IF(B21="","",B21*Targets!$J$5)</f>
        <v/>
      </c>
      <c r="D21" s="8"/>
      <c r="E21" s="10" t="str">
        <f aca="false">IF(OR(C21="",D21="",D21=0),"",C21/D21)</f>
        <v/>
      </c>
    </row>
    <row r="22" customFormat="false" ht="23.85" hidden="false" customHeight="false" outlineLevel="0" collapsed="false">
      <c r="A22" s="16" t="s">
        <v>38</v>
      </c>
      <c r="B22" s="9"/>
      <c r="C22" s="10" t="str">
        <f aca="false">IF(B22="","",B22*Targets!$J$5)</f>
        <v/>
      </c>
      <c r="D22" s="8"/>
      <c r="E22" s="10" t="str">
        <f aca="false">IF(OR(C22="",D22="",D22=0),"",C22/D22)</f>
        <v/>
      </c>
    </row>
    <row r="23" customFormat="false" ht="15" hidden="false" customHeight="false" outlineLevel="0" collapsed="false">
      <c r="A23" s="16" t="s">
        <v>39</v>
      </c>
      <c r="B23" s="9"/>
      <c r="C23" s="10" t="str">
        <f aca="false">IF(B23="","",B23*Targets!$J$5)</f>
        <v/>
      </c>
      <c r="D23" s="8"/>
      <c r="E23" s="10" t="str">
        <f aca="false">IF(OR(C23="",D23="",D23=0),"",C23/D23)</f>
        <v/>
      </c>
    </row>
    <row r="24" customFormat="false" ht="15" hidden="false" customHeight="false" outlineLevel="0" collapsed="false">
      <c r="A24" s="16" t="s">
        <v>40</v>
      </c>
      <c r="B24" s="9"/>
      <c r="C24" s="10" t="str">
        <f aca="false">IF(B24="","",B24*Targets!$J$5)</f>
        <v/>
      </c>
      <c r="D24" s="8"/>
      <c r="E24" s="10" t="str">
        <f aca="false">IF(OR(C24="",D24="",D24=0),"",C24/D24)</f>
        <v/>
      </c>
    </row>
    <row r="25" customFormat="false" ht="15" hidden="false" customHeight="false" outlineLevel="0" collapsed="false">
      <c r="A25" s="11" t="s">
        <v>41</v>
      </c>
      <c r="B25" s="17" t="n">
        <f aca="false">SUM(B18:B24)</f>
        <v>0</v>
      </c>
      <c r="C25" s="12" t="n">
        <f aca="false">SUM(C18:C24)</f>
        <v>0</v>
      </c>
      <c r="D25" s="11" t="str">
        <f aca="false">IF(E25=0,"",IF(E25&gt;=MIN(Targets!B5,Targets!C5),"On target","Below target"))</f>
        <v/>
      </c>
      <c r="E25" s="12" t="n">
        <f aca="false">SUM(E18:E24)</f>
        <v>0</v>
      </c>
    </row>
    <row r="28" customFormat="false" ht="15" hidden="false" customHeight="false" outlineLevel="0" collapsed="false">
      <c r="A28" s="14" t="str">
        <f aca="false">Targets!A6</f>
        <v>Orthopaedic centre</v>
      </c>
      <c r="B28" s="15"/>
      <c r="C28" s="15"/>
      <c r="D28" s="15"/>
      <c r="E28" s="15"/>
    </row>
    <row r="29" customFormat="false" ht="35.05" hidden="false" customHeight="false" outlineLevel="0" collapsed="false">
      <c r="A29" s="6" t="s">
        <v>29</v>
      </c>
      <c r="B29" s="6" t="s">
        <v>30</v>
      </c>
      <c r="C29" s="6" t="s">
        <v>31</v>
      </c>
      <c r="D29" s="6" t="s">
        <v>32</v>
      </c>
      <c r="E29" s="6" t="s">
        <v>33</v>
      </c>
    </row>
    <row r="30" customFormat="false" ht="23.85" hidden="false" customHeight="false" outlineLevel="0" collapsed="false">
      <c r="A30" s="16" t="s">
        <v>34</v>
      </c>
      <c r="B30" s="9"/>
      <c r="C30" s="10" t="str">
        <f aca="false">IF(B30="","",B30*Targets!$J$6)</f>
        <v/>
      </c>
      <c r="D30" s="8"/>
      <c r="E30" s="10" t="str">
        <f aca="false">IF(OR(C30="",D30="",D30=0),"",C30/D30)</f>
        <v/>
      </c>
    </row>
    <row r="31" customFormat="false" ht="15" hidden="false" customHeight="false" outlineLevel="0" collapsed="false">
      <c r="A31" s="16" t="s">
        <v>35</v>
      </c>
      <c r="B31" s="9"/>
      <c r="C31" s="10" t="str">
        <f aca="false">IF(B31="","",B31*Targets!$J$6)</f>
        <v/>
      </c>
      <c r="D31" s="8"/>
      <c r="E31" s="10" t="str">
        <f aca="false">IF(OR(C31="",D31="",D31=0),"",C31/D31)</f>
        <v/>
      </c>
    </row>
    <row r="32" customFormat="false" ht="15" hidden="false" customHeight="false" outlineLevel="0" collapsed="false">
      <c r="A32" s="16" t="s">
        <v>36</v>
      </c>
      <c r="B32" s="9"/>
      <c r="C32" s="10" t="str">
        <f aca="false">IF(B32="","",B32*Targets!$J$6)</f>
        <v/>
      </c>
      <c r="D32" s="8"/>
      <c r="E32" s="10" t="str">
        <f aca="false">IF(OR(C32="",D32="",D32=0),"",C32/D32)</f>
        <v/>
      </c>
    </row>
    <row r="33" customFormat="false" ht="15" hidden="false" customHeight="false" outlineLevel="0" collapsed="false">
      <c r="A33" s="16" t="s">
        <v>37</v>
      </c>
      <c r="B33" s="9"/>
      <c r="C33" s="10" t="str">
        <f aca="false">IF(B33="","",B33*Targets!$J$6)</f>
        <v/>
      </c>
      <c r="D33" s="8"/>
      <c r="E33" s="10" t="str">
        <f aca="false">IF(OR(C33="",D33="",D33=0),"",C33/D33)</f>
        <v/>
      </c>
    </row>
    <row r="34" customFormat="false" ht="23.85" hidden="false" customHeight="false" outlineLevel="0" collapsed="false">
      <c r="A34" s="16" t="s">
        <v>38</v>
      </c>
      <c r="B34" s="9"/>
      <c r="C34" s="10" t="str">
        <f aca="false">IF(B34="","",B34*Targets!$J$6)</f>
        <v/>
      </c>
      <c r="D34" s="8"/>
      <c r="E34" s="10" t="str">
        <f aca="false">IF(OR(C34="",D34="",D34=0),"",C34/D34)</f>
        <v/>
      </c>
    </row>
    <row r="35" customFormat="false" ht="15" hidden="false" customHeight="false" outlineLevel="0" collapsed="false">
      <c r="A35" s="16" t="s">
        <v>39</v>
      </c>
      <c r="B35" s="9"/>
      <c r="C35" s="10" t="str">
        <f aca="false">IF(B35="","",B35*Targets!$J$6)</f>
        <v/>
      </c>
      <c r="D35" s="8"/>
      <c r="E35" s="10" t="str">
        <f aca="false">IF(OR(C35="",D35="",D35=0),"",C35/D35)</f>
        <v/>
      </c>
    </row>
    <row r="36" customFormat="false" ht="15" hidden="false" customHeight="false" outlineLevel="0" collapsed="false">
      <c r="A36" s="16" t="s">
        <v>40</v>
      </c>
      <c r="B36" s="9"/>
      <c r="C36" s="10" t="str">
        <f aca="false">IF(B36="","",B36*Targets!$J$6)</f>
        <v/>
      </c>
      <c r="D36" s="8"/>
      <c r="E36" s="10" t="str">
        <f aca="false">IF(OR(C36="",D36="",D36=0),"",C36/D36)</f>
        <v/>
      </c>
    </row>
    <row r="37" customFormat="false" ht="15" hidden="false" customHeight="false" outlineLevel="0" collapsed="false">
      <c r="A37" s="11" t="s">
        <v>41</v>
      </c>
      <c r="B37" s="17" t="n">
        <f aca="false">SUM(B30:B36)</f>
        <v>0</v>
      </c>
      <c r="C37" s="12" t="n">
        <f aca="false">SUM(C30:C36)</f>
        <v>0</v>
      </c>
      <c r="D37" s="11" t="str">
        <f aca="false">IF(E37=0,"",IF(E37&gt;=MIN(Targets!B6,Targets!C6),"On target","Below target"))</f>
        <v/>
      </c>
      <c r="E37" s="12" t="n">
        <f aca="false">SUM(E30:E36)</f>
        <v>0</v>
      </c>
    </row>
    <row r="40" customFormat="false" ht="15" hidden="false" customHeight="false" outlineLevel="0" collapsed="false">
      <c r="A40" s="14" t="str">
        <f aca="false">Targets!A7</f>
        <v>Dental centre</v>
      </c>
      <c r="B40" s="15"/>
      <c r="C40" s="15"/>
      <c r="D40" s="15"/>
      <c r="E40" s="15"/>
    </row>
    <row r="41" customFormat="false" ht="35.05" hidden="false" customHeight="false" outlineLevel="0" collapsed="false">
      <c r="A41" s="6" t="s">
        <v>29</v>
      </c>
      <c r="B41" s="6" t="s">
        <v>30</v>
      </c>
      <c r="C41" s="6" t="s">
        <v>31</v>
      </c>
      <c r="D41" s="6" t="s">
        <v>32</v>
      </c>
      <c r="E41" s="6" t="s">
        <v>33</v>
      </c>
    </row>
    <row r="42" customFormat="false" ht="23.85" hidden="false" customHeight="false" outlineLevel="0" collapsed="false">
      <c r="A42" s="16" t="s">
        <v>34</v>
      </c>
      <c r="B42" s="9"/>
      <c r="C42" s="10" t="str">
        <f aca="false">IF(B42="","",B42*Targets!$J$7)</f>
        <v/>
      </c>
      <c r="D42" s="8"/>
      <c r="E42" s="10" t="str">
        <f aca="false">IF(OR(C42="",D42="",D42=0),"",C42/D42)</f>
        <v/>
      </c>
    </row>
    <row r="43" customFormat="false" ht="15" hidden="false" customHeight="false" outlineLevel="0" collapsed="false">
      <c r="A43" s="16" t="s">
        <v>35</v>
      </c>
      <c r="B43" s="9"/>
      <c r="C43" s="10" t="str">
        <f aca="false">IF(B43="","",B43*Targets!$J$7)</f>
        <v/>
      </c>
      <c r="D43" s="8"/>
      <c r="E43" s="10" t="str">
        <f aca="false">IF(OR(C43="",D43="",D43=0),"",C43/D43)</f>
        <v/>
      </c>
    </row>
    <row r="44" customFormat="false" ht="15" hidden="false" customHeight="false" outlineLevel="0" collapsed="false">
      <c r="A44" s="16" t="s">
        <v>36</v>
      </c>
      <c r="B44" s="9"/>
      <c r="C44" s="10" t="str">
        <f aca="false">IF(B44="","",B44*Targets!$J$7)</f>
        <v/>
      </c>
      <c r="D44" s="8"/>
      <c r="E44" s="10" t="str">
        <f aca="false">IF(OR(C44="",D44="",D44=0),"",C44/D44)</f>
        <v/>
      </c>
    </row>
    <row r="45" customFormat="false" ht="15" hidden="false" customHeight="false" outlineLevel="0" collapsed="false">
      <c r="A45" s="16" t="s">
        <v>37</v>
      </c>
      <c r="B45" s="9"/>
      <c r="C45" s="10" t="str">
        <f aca="false">IF(B45="","",B45*Targets!$J$7)</f>
        <v/>
      </c>
      <c r="D45" s="8"/>
      <c r="E45" s="10" t="str">
        <f aca="false">IF(OR(C45="",D45="",D45=0),"",C45/D45)</f>
        <v/>
      </c>
    </row>
    <row r="46" customFormat="false" ht="23.85" hidden="false" customHeight="false" outlineLevel="0" collapsed="false">
      <c r="A46" s="16" t="s">
        <v>38</v>
      </c>
      <c r="B46" s="9"/>
      <c r="C46" s="10" t="str">
        <f aca="false">IF(B46="","",B46*Targets!$J$7)</f>
        <v/>
      </c>
      <c r="D46" s="8"/>
      <c r="E46" s="10" t="str">
        <f aca="false">IF(OR(C46="",D46="",D46=0),"",C46/D46)</f>
        <v/>
      </c>
    </row>
    <row r="47" customFormat="false" ht="15" hidden="false" customHeight="false" outlineLevel="0" collapsed="false">
      <c r="A47" s="16" t="s">
        <v>39</v>
      </c>
      <c r="B47" s="9"/>
      <c r="C47" s="10" t="str">
        <f aca="false">IF(B47="","",B47*Targets!$J$7)</f>
        <v/>
      </c>
      <c r="D47" s="8"/>
      <c r="E47" s="10" t="str">
        <f aca="false">IF(OR(C47="",D47="",D47=0),"",C47/D47)</f>
        <v/>
      </c>
    </row>
    <row r="48" customFormat="false" ht="15" hidden="false" customHeight="false" outlineLevel="0" collapsed="false">
      <c r="A48" s="16" t="s">
        <v>40</v>
      </c>
      <c r="B48" s="9"/>
      <c r="C48" s="10" t="str">
        <f aca="false">IF(B48="","",B48*Targets!$J$7)</f>
        <v/>
      </c>
      <c r="D48" s="8"/>
      <c r="E48" s="10" t="str">
        <f aca="false">IF(OR(C48="",D48="",D48=0),"",C48/D48)</f>
        <v/>
      </c>
    </row>
    <row r="49" customFormat="false" ht="15" hidden="false" customHeight="false" outlineLevel="0" collapsed="false">
      <c r="A49" s="11" t="s">
        <v>41</v>
      </c>
      <c r="B49" s="17" t="n">
        <f aca="false">SUM(B42:B48)</f>
        <v>0</v>
      </c>
      <c r="C49" s="12" t="n">
        <f aca="false">SUM(C42:C48)</f>
        <v>0</v>
      </c>
      <c r="D49" s="11" t="str">
        <f aca="false">IF(E49=0,"",IF(E49&gt;=MIN(Targets!B7,Targets!C7),"On target","Below target"))</f>
        <v/>
      </c>
      <c r="E49" s="12" t="n">
        <f aca="false">SUM(E42:E48)</f>
        <v>0</v>
      </c>
    </row>
  </sheetData>
  <conditionalFormatting sqref="B13">
    <cfRule type="cellIs" priority="2" operator="notEqual" aboveAverage="0" equalAverage="0" bottom="0" percent="0" rank="0" text="" dxfId="0">
      <formula>1</formula>
    </cfRule>
  </conditionalFormatting>
  <conditionalFormatting sqref="B25">
    <cfRule type="cellIs" priority="3" operator="notEqual" aboveAverage="0" equalAverage="0" bottom="0" percent="0" rank="0" text="" dxfId="0">
      <formula>1</formula>
    </cfRule>
  </conditionalFormatting>
  <conditionalFormatting sqref="B37">
    <cfRule type="cellIs" priority="4" operator="notEqual" aboveAverage="0" equalAverage="0" bottom="0" percent="0" rank="0" text="" dxfId="0">
      <formula>1</formula>
    </cfRule>
  </conditionalFormatting>
  <conditionalFormatting sqref="B49">
    <cfRule type="cellIs" priority="5" operator="notEqual" aboveAverage="0" equalAverage="0" bottom="0" percent="0" rank="0" text="" dxfId="0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26"/>
    <col collapsed="false" customWidth="true" hidden="false" outlineLevel="0" max="4" min="3" style="0" width="14"/>
    <col collapsed="false" customWidth="true" hidden="false" outlineLevel="0" max="5" min="5" style="0" width="16"/>
    <col collapsed="false" customWidth="true" hidden="false" outlineLevel="0" max="6" min="6" style="0" width="18"/>
    <col collapsed="false" customWidth="true" hidden="false" outlineLevel="0" max="7" min="7" style="0" width="16"/>
    <col collapsed="false" customWidth="true" hidden="false" outlineLevel="0" max="8" min="8" style="0" width="28"/>
  </cols>
  <sheetData>
    <row r="1" customFormat="false" ht="34.3" hidden="false" customHeight="false" outlineLevel="0" collapsed="false">
      <c r="A1" s="5" t="s">
        <v>42</v>
      </c>
    </row>
    <row r="2" customFormat="false" ht="23.85" hidden="false" customHeight="false" outlineLevel="0" collapsed="false">
      <c r="A2" s="16" t="s">
        <v>43</v>
      </c>
      <c r="C2" s="7" t="n">
        <v>45</v>
      </c>
    </row>
    <row r="4" customFormat="false" ht="23.85" hidden="false" customHeight="false" outlineLevel="0" collapsed="false">
      <c r="A4" s="6" t="s">
        <v>44</v>
      </c>
      <c r="B4" s="6" t="s">
        <v>45</v>
      </c>
      <c r="C4" s="6" t="s">
        <v>46</v>
      </c>
      <c r="D4" s="6" t="s">
        <v>47</v>
      </c>
      <c r="E4" s="6" t="s">
        <v>48</v>
      </c>
      <c r="F4" s="6" t="s">
        <v>49</v>
      </c>
      <c r="G4" s="6" t="s">
        <v>50</v>
      </c>
      <c r="H4" s="6" t="s">
        <v>51</v>
      </c>
    </row>
    <row r="5" customFormat="false" ht="15" hidden="false" customHeight="false" outlineLevel="0" collapsed="false">
      <c r="A5" s="7" t="s">
        <v>52</v>
      </c>
      <c r="B5" s="7" t="s">
        <v>21</v>
      </c>
      <c r="C5" s="18" t="n">
        <v>46341</v>
      </c>
      <c r="D5" s="18" t="n">
        <v>46387</v>
      </c>
      <c r="E5" s="8" t="n">
        <v>180000</v>
      </c>
      <c r="F5" s="19" t="n">
        <f aca="false">IF(C5="","",C5-$C$2)</f>
        <v>46296</v>
      </c>
      <c r="G5" s="7" t="s">
        <v>53</v>
      </c>
      <c r="H5" s="7"/>
    </row>
    <row r="6" customFormat="false" ht="23.85" hidden="false" customHeight="false" outlineLevel="0" collapsed="false">
      <c r="A6" s="7" t="s">
        <v>54</v>
      </c>
      <c r="B6" s="7" t="s">
        <v>22</v>
      </c>
      <c r="C6" s="18" t="n">
        <v>46392</v>
      </c>
      <c r="D6" s="18" t="n">
        <v>46446</v>
      </c>
      <c r="E6" s="8" t="n">
        <v>120000</v>
      </c>
      <c r="F6" s="19" t="n">
        <f aca="false">IF(C6="","",C6-$C$2)</f>
        <v>46347</v>
      </c>
      <c r="G6" s="7" t="s">
        <v>55</v>
      </c>
      <c r="H6" s="7"/>
    </row>
    <row r="7" customFormat="false" ht="15" hidden="false" customHeight="false" outlineLevel="0" collapsed="false">
      <c r="A7" s="7" t="s">
        <v>56</v>
      </c>
      <c r="B7" s="7" t="s">
        <v>21</v>
      </c>
      <c r="C7" s="18" t="n">
        <v>46478</v>
      </c>
      <c r="D7" s="18" t="n">
        <v>46568</v>
      </c>
      <c r="E7" s="8" t="n">
        <v>90000</v>
      </c>
      <c r="F7" s="19" t="n">
        <f aca="false">IF(C7="","",C7-$C$2)</f>
        <v>46433</v>
      </c>
      <c r="G7" s="7" t="s">
        <v>55</v>
      </c>
      <c r="H7" s="7"/>
    </row>
    <row r="8" customFormat="false" ht="15" hidden="false" customHeight="false" outlineLevel="0" collapsed="false">
      <c r="A8" s="7"/>
      <c r="B8" s="7"/>
      <c r="C8" s="18"/>
      <c r="D8" s="18"/>
      <c r="E8" s="8"/>
      <c r="F8" s="19" t="str">
        <f aca="false">IF(C8="","",C8-$C$2)</f>
        <v/>
      </c>
      <c r="G8" s="7"/>
      <c r="H8" s="7"/>
    </row>
    <row r="9" customFormat="false" ht="15" hidden="false" customHeight="false" outlineLevel="0" collapsed="false">
      <c r="A9" s="7"/>
      <c r="B9" s="7"/>
      <c r="C9" s="18"/>
      <c r="D9" s="18"/>
      <c r="E9" s="8"/>
      <c r="F9" s="19" t="str">
        <f aca="false">IF(C9="","",C9-$C$2)</f>
        <v/>
      </c>
      <c r="G9" s="7"/>
      <c r="H9" s="7"/>
    </row>
    <row r="10" customFormat="false" ht="15" hidden="false" customHeight="false" outlineLevel="0" collapsed="false">
      <c r="A10" s="7"/>
      <c r="B10" s="7"/>
      <c r="C10" s="18"/>
      <c r="D10" s="18"/>
      <c r="E10" s="8"/>
      <c r="F10" s="19" t="str">
        <f aca="false">IF(C10="","",C10-$C$2)</f>
        <v/>
      </c>
      <c r="G10" s="7"/>
      <c r="H10" s="7"/>
    </row>
    <row r="11" customFormat="false" ht="15" hidden="false" customHeight="false" outlineLevel="0" collapsed="false">
      <c r="A11" s="7"/>
      <c r="B11" s="7"/>
      <c r="C11" s="18"/>
      <c r="D11" s="18"/>
      <c r="E11" s="8"/>
      <c r="F11" s="19" t="str">
        <f aca="false">IF(C11="","",C11-$C$2)</f>
        <v/>
      </c>
      <c r="G11" s="7"/>
      <c r="H11" s="7"/>
    </row>
    <row r="12" customFormat="false" ht="15" hidden="false" customHeight="false" outlineLevel="0" collapsed="false">
      <c r="A12" s="7"/>
      <c r="B12" s="7"/>
      <c r="C12" s="18"/>
      <c r="D12" s="18"/>
      <c r="E12" s="8"/>
      <c r="F12" s="19" t="str">
        <f aca="false">IF(C12="","",C12-$C$2)</f>
        <v/>
      </c>
      <c r="G12" s="7"/>
      <c r="H12" s="7"/>
    </row>
    <row r="13" customFormat="false" ht="15" hidden="false" customHeight="false" outlineLevel="0" collapsed="false">
      <c r="A13" s="7"/>
      <c r="B13" s="7"/>
      <c r="C13" s="18"/>
      <c r="D13" s="18"/>
      <c r="E13" s="8"/>
      <c r="F13" s="19" t="str">
        <f aca="false">IF(C13="","",C13-$C$2)</f>
        <v/>
      </c>
      <c r="G13" s="7"/>
      <c r="H13" s="7"/>
    </row>
    <row r="14" customFormat="false" ht="15" hidden="false" customHeight="false" outlineLevel="0" collapsed="false">
      <c r="A14" s="7"/>
      <c r="B14" s="7"/>
      <c r="C14" s="18"/>
      <c r="D14" s="18"/>
      <c r="E14" s="8"/>
      <c r="F14" s="19" t="str">
        <f aca="false">IF(C14="","",C14-$C$2)</f>
        <v/>
      </c>
      <c r="G14" s="7"/>
      <c r="H14" s="7"/>
    </row>
    <row r="15" customFormat="false" ht="15" hidden="false" customHeight="false" outlineLevel="0" collapsed="false">
      <c r="A15" s="7"/>
      <c r="B15" s="7"/>
      <c r="C15" s="18"/>
      <c r="D15" s="18"/>
      <c r="E15" s="8"/>
      <c r="F15" s="19" t="str">
        <f aca="false">IF(C15="","",C15-$C$2)</f>
        <v/>
      </c>
      <c r="G15" s="7"/>
      <c r="H15" s="7"/>
    </row>
    <row r="16" customFormat="false" ht="15" hidden="false" customHeight="false" outlineLevel="0" collapsed="false">
      <c r="A16" s="7"/>
      <c r="B16" s="7"/>
      <c r="C16" s="18"/>
      <c r="D16" s="18"/>
      <c r="E16" s="8"/>
      <c r="F16" s="19" t="str">
        <f aca="false">IF(C16="","",C16-$C$2)</f>
        <v/>
      </c>
      <c r="G16" s="7"/>
      <c r="H16" s="7"/>
    </row>
    <row r="17" customFormat="false" ht="15" hidden="false" customHeight="false" outlineLevel="0" collapsed="false">
      <c r="A17" s="7"/>
      <c r="B17" s="7"/>
      <c r="C17" s="18"/>
      <c r="D17" s="18"/>
      <c r="E17" s="8"/>
      <c r="F17" s="19" t="str">
        <f aca="false">IF(C17="","",C17-$C$2)</f>
        <v/>
      </c>
      <c r="G17" s="7"/>
      <c r="H17" s="7"/>
    </row>
    <row r="18" customFormat="false" ht="15" hidden="false" customHeight="false" outlineLevel="0" collapsed="false">
      <c r="A18" s="7"/>
      <c r="B18" s="7"/>
      <c r="C18" s="18"/>
      <c r="D18" s="18"/>
      <c r="E18" s="8"/>
      <c r="F18" s="19" t="str">
        <f aca="false">IF(C18="","",C18-$C$2)</f>
        <v/>
      </c>
      <c r="G18" s="7"/>
      <c r="H18" s="7"/>
    </row>
    <row r="19" customFormat="false" ht="15" hidden="false" customHeight="false" outlineLevel="0" collapsed="false">
      <c r="A19" s="7"/>
      <c r="B19" s="7"/>
      <c r="C19" s="18"/>
      <c r="D19" s="18"/>
      <c r="E19" s="8"/>
      <c r="F19" s="19" t="str">
        <f aca="false">IF(C19="","",C19-$C$2)</f>
        <v/>
      </c>
      <c r="G19" s="7"/>
      <c r="H19" s="7"/>
    </row>
    <row r="20" customFormat="false" ht="15" hidden="false" customHeight="false" outlineLevel="0" collapsed="false">
      <c r="A20" s="7"/>
      <c r="B20" s="7"/>
      <c r="C20" s="18"/>
      <c r="D20" s="18"/>
      <c r="E20" s="8"/>
      <c r="F20" s="19" t="str">
        <f aca="false">IF(C20="","",C20-$C$2)</f>
        <v/>
      </c>
      <c r="G20" s="7"/>
      <c r="H20" s="7"/>
    </row>
    <row r="21" customFormat="false" ht="15" hidden="false" customHeight="false" outlineLevel="0" collapsed="false">
      <c r="A21" s="7"/>
      <c r="B21" s="7"/>
      <c r="C21" s="18"/>
      <c r="D21" s="18"/>
      <c r="E21" s="8"/>
      <c r="F21" s="19" t="str">
        <f aca="false">IF(C21="","",C21-$C$2)</f>
        <v/>
      </c>
      <c r="G21" s="7"/>
      <c r="H21" s="7"/>
    </row>
    <row r="22" customFormat="false" ht="15" hidden="false" customHeight="false" outlineLevel="0" collapsed="false">
      <c r="A22" s="7"/>
      <c r="B22" s="7"/>
      <c r="C22" s="18"/>
      <c r="D22" s="18"/>
      <c r="E22" s="8"/>
      <c r="F22" s="19" t="str">
        <f aca="false">IF(C22="","",C22-$C$2)</f>
        <v/>
      </c>
      <c r="G22" s="7"/>
      <c r="H22" s="7"/>
    </row>
    <row r="23" customFormat="false" ht="15" hidden="false" customHeight="false" outlineLevel="0" collapsed="false">
      <c r="A23" s="7"/>
      <c r="B23" s="7"/>
      <c r="C23" s="18"/>
      <c r="D23" s="18"/>
      <c r="E23" s="8"/>
      <c r="F23" s="19" t="str">
        <f aca="false">IF(C23="","",C23-$C$2)</f>
        <v/>
      </c>
      <c r="G23" s="7"/>
      <c r="H23" s="7"/>
    </row>
    <row r="24" customFormat="false" ht="15" hidden="false" customHeight="false" outlineLevel="0" collapsed="false">
      <c r="A24" s="7"/>
      <c r="B24" s="7"/>
      <c r="C24" s="18"/>
      <c r="D24" s="18"/>
      <c r="E24" s="8"/>
      <c r="F24" s="19" t="str">
        <f aca="false">IF(C24="","",C24-$C$2)</f>
        <v/>
      </c>
      <c r="G24" s="7"/>
      <c r="H24" s="7"/>
    </row>
    <row r="26" customFormat="false" ht="15" hidden="false" customHeight="true" outlineLevel="0" collapsed="false">
      <c r="A26" s="13" t="s">
        <v>57</v>
      </c>
      <c r="B26" s="13"/>
      <c r="C26" s="13"/>
      <c r="D26" s="13"/>
      <c r="E26" s="13"/>
      <c r="F26" s="13"/>
      <c r="G26" s="13"/>
      <c r="H26" s="13"/>
    </row>
    <row r="27" customFormat="false" ht="15" hidden="false" customHeight="false" outlineLevel="0" collapsed="false">
      <c r="A27" s="13"/>
      <c r="B27" s="13"/>
      <c r="C27" s="13"/>
      <c r="D27" s="13"/>
      <c r="E27" s="13"/>
      <c r="F27" s="13"/>
      <c r="G27" s="13"/>
      <c r="H27" s="13"/>
    </row>
  </sheetData>
  <mergeCells count="1">
    <mergeCell ref="A26:H27"/>
  </mergeCells>
  <conditionalFormatting sqref="F5:F24">
    <cfRule type="expression" priority="2" aboveAverage="0" equalAverage="0" bottom="0" percent="0" rank="0" text="" dxfId="0">
      <formula>AND(F5&lt;&gt;"",F5&lt;TODAY(),G5&lt;&gt;"Approved",G5&lt;&gt;"Submitted")</formula>
    </cfRule>
  </conditionalFormatting>
  <dataValidations count="1">
    <dataValidation allowBlank="true" errorStyle="stop" operator="between" showDropDown="false" showErrorMessage="false" showInputMessage="false" sqref="G5:G24" type="list">
      <formula1>"Not submitted,Submitted,Approved,Rejected"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8"/>
    <col collapsed="false" customWidth="true" hidden="false" outlineLevel="0" max="4" min="3" style="0" width="16"/>
    <col collapsed="false" customWidth="true" hidden="false" outlineLevel="0" max="6" min="5" style="0" width="18"/>
    <col collapsed="false" customWidth="true" hidden="false" outlineLevel="0" max="7" min="7" style="0" width="16"/>
  </cols>
  <sheetData>
    <row r="1" customFormat="false" ht="17.9" hidden="false" customHeight="false" outlineLevel="0" collapsed="false">
      <c r="A1" s="5" t="s">
        <v>58</v>
      </c>
    </row>
    <row r="3" customFormat="false" ht="23.85" hidden="false" customHeight="false" outlineLevel="0" collapsed="false">
      <c r="A3" s="6" t="s">
        <v>59</v>
      </c>
      <c r="B3" s="6" t="s">
        <v>45</v>
      </c>
      <c r="C3" s="6" t="s">
        <v>60</v>
      </c>
      <c r="D3" s="6" t="s">
        <v>61</v>
      </c>
      <c r="E3" s="6" t="s">
        <v>62</v>
      </c>
      <c r="F3" s="6" t="s">
        <v>63</v>
      </c>
      <c r="G3" s="6" t="s">
        <v>64</v>
      </c>
    </row>
    <row r="4" customFormat="false" ht="15" hidden="false" customHeight="false" outlineLevel="0" collapsed="false">
      <c r="A4" s="20" t="n">
        <v>46327</v>
      </c>
      <c r="B4" s="7" t="str">
        <f aca="false">Targets!A4</f>
        <v>Health check centre</v>
      </c>
      <c r="C4" s="8" t="n">
        <v>172000</v>
      </c>
      <c r="D4" s="8" t="n">
        <v>236</v>
      </c>
      <c r="E4" s="10" t="n">
        <f aca="false">IF(OR(C4="",D4="",D4=0),"",C4/D4)</f>
        <v>728.813559322034</v>
      </c>
      <c r="F4" s="10" t="n">
        <f aca="false">IF(B4="","",IFERROR(INDEX(Targets!$I$4:$I$11,MATCH(B4,Targets!$A$4:$A$11,0)),""))</f>
        <v>750</v>
      </c>
      <c r="G4" s="16" t="str">
        <f aca="false">IF(OR(E4="",F4=""),"",IF(E4&lt;=F4,"Within limit","Over limit"))</f>
        <v>Within limit</v>
      </c>
    </row>
    <row r="5" customFormat="false" ht="15" hidden="false" customHeight="false" outlineLevel="0" collapsed="false">
      <c r="A5" s="20" t="n">
        <v>46327</v>
      </c>
      <c r="B5" s="7" t="str">
        <f aca="false">Targets!A5</f>
        <v>Eye surgery and LASIK centre</v>
      </c>
      <c r="C5" s="8" t="n">
        <v>98000</v>
      </c>
      <c r="D5" s="8" t="n">
        <v>22</v>
      </c>
      <c r="E5" s="10" t="n">
        <f aca="false">IF(OR(C5="",D5="",D5=0),"",C5/D5)</f>
        <v>4454.54545454546</v>
      </c>
      <c r="F5" s="10" t="n">
        <f aca="false">IF(B5="","",IFERROR(INDEX(Targets!$I$4:$I$11,MATCH(B5,Targets!$A$4:$A$11,0)),""))</f>
        <v>3500</v>
      </c>
      <c r="G5" s="16" t="str">
        <f aca="false">IF(OR(E5="",F5=""),"",IF(E5&lt;=F5,"Within limit","Over limit"))</f>
        <v>Over limit</v>
      </c>
    </row>
    <row r="6" customFormat="false" ht="15" hidden="false" customHeight="false" outlineLevel="0" collapsed="false">
      <c r="A6" s="20" t="n">
        <v>46327</v>
      </c>
      <c r="B6" s="7" t="str">
        <f aca="false">Targets!A6</f>
        <v>Orthopaedic centre</v>
      </c>
      <c r="C6" s="8" t="n">
        <v>61000</v>
      </c>
      <c r="D6" s="8" t="n">
        <v>9</v>
      </c>
      <c r="E6" s="10" t="n">
        <f aca="false">IF(OR(C6="",D6="",D6=0),"",C6/D6)</f>
        <v>6777.77777777778</v>
      </c>
      <c r="F6" s="10" t="n">
        <f aca="false">IF(B6="","",IFERROR(INDEX(Targets!$I$4:$I$11,MATCH(B6,Targets!$A$4:$A$11,0)),""))</f>
        <v>4500</v>
      </c>
      <c r="G6" s="16" t="str">
        <f aca="false">IF(OR(E6="",F6=""),"",IF(E6&lt;=F6,"Within limit","Over limit"))</f>
        <v>Over limit</v>
      </c>
    </row>
    <row r="7" customFormat="false" ht="15" hidden="false" customHeight="false" outlineLevel="0" collapsed="false">
      <c r="A7" s="20" t="n">
        <v>46327</v>
      </c>
      <c r="B7" s="7" t="str">
        <f aca="false">Targets!A7</f>
        <v>Dental centre</v>
      </c>
      <c r="C7" s="8" t="n">
        <v>54000</v>
      </c>
      <c r="D7" s="8" t="n">
        <v>70</v>
      </c>
      <c r="E7" s="10" t="n">
        <f aca="false">IF(OR(C7="",D7="",D7=0),"",C7/D7)</f>
        <v>771.428571428571</v>
      </c>
      <c r="F7" s="10" t="n">
        <f aca="false">IF(B7="","",IFERROR(INDEX(Targets!$I$4:$I$11,MATCH(B7,Targets!$A$4:$A$11,0)),""))</f>
        <v>1068.75</v>
      </c>
      <c r="G7" s="16" t="str">
        <f aca="false">IF(OR(E7="",F7=""),"",IF(E7&lt;=F7,"Within limit","Over limit"))</f>
        <v>Within limit</v>
      </c>
    </row>
    <row r="8" customFormat="false" ht="15" hidden="false" customHeight="false" outlineLevel="0" collapsed="false">
      <c r="A8" s="20"/>
      <c r="B8" s="7"/>
      <c r="C8" s="8"/>
      <c r="D8" s="8"/>
      <c r="E8" s="10" t="str">
        <f aca="false">IF(OR(C8="",D8="",D8=0),"",C8/D8)</f>
        <v/>
      </c>
      <c r="F8" s="10" t="str">
        <f aca="false">IF(B8="","",IFERROR(INDEX(Targets!$I$4:$I$11,MATCH(B8,Targets!$A$4:$A$11,0)),""))</f>
        <v/>
      </c>
      <c r="G8" s="16" t="str">
        <f aca="false">IF(OR(E8="",F8=""),"",IF(E8&lt;=F8,"Within limit","Over limit"))</f>
        <v/>
      </c>
    </row>
    <row r="9" customFormat="false" ht="15" hidden="false" customHeight="false" outlineLevel="0" collapsed="false">
      <c r="A9" s="20"/>
      <c r="B9" s="7"/>
      <c r="C9" s="8"/>
      <c r="D9" s="8"/>
      <c r="E9" s="10" t="str">
        <f aca="false">IF(OR(C9="",D9="",D9=0),"",C9/D9)</f>
        <v/>
      </c>
      <c r="F9" s="10" t="str">
        <f aca="false">IF(B9="","",IFERROR(INDEX(Targets!$I$4:$I$11,MATCH(B9,Targets!$A$4:$A$11,0)),""))</f>
        <v/>
      </c>
      <c r="G9" s="16" t="str">
        <f aca="false">IF(OR(E9="",F9=""),"",IF(E9&lt;=F9,"Within limit","Over limit"))</f>
        <v/>
      </c>
    </row>
    <row r="10" customFormat="false" ht="15" hidden="false" customHeight="false" outlineLevel="0" collapsed="false">
      <c r="A10" s="20"/>
      <c r="B10" s="7"/>
      <c r="C10" s="8"/>
      <c r="D10" s="8"/>
      <c r="E10" s="10" t="str">
        <f aca="false">IF(OR(C10="",D10="",D10=0),"",C10/D10)</f>
        <v/>
      </c>
      <c r="F10" s="10" t="str">
        <f aca="false">IF(B10="","",IFERROR(INDEX(Targets!$I$4:$I$11,MATCH(B10,Targets!$A$4:$A$11,0)),""))</f>
        <v/>
      </c>
      <c r="G10" s="16" t="str">
        <f aca="false">IF(OR(E10="",F10=""),"",IF(E10&lt;=F10,"Within limit","Over limit"))</f>
        <v/>
      </c>
    </row>
    <row r="11" customFormat="false" ht="15" hidden="false" customHeight="false" outlineLevel="0" collapsed="false">
      <c r="A11" s="20"/>
      <c r="B11" s="7"/>
      <c r="C11" s="8"/>
      <c r="D11" s="8"/>
      <c r="E11" s="10" t="str">
        <f aca="false">IF(OR(C11="",D11="",D11=0),"",C11/D11)</f>
        <v/>
      </c>
      <c r="F11" s="10" t="str">
        <f aca="false">IF(B11="","",IFERROR(INDEX(Targets!$I$4:$I$11,MATCH(B11,Targets!$A$4:$A$11,0)),""))</f>
        <v/>
      </c>
      <c r="G11" s="16" t="str">
        <f aca="false">IF(OR(E11="",F11=""),"",IF(E11&lt;=F11,"Within limit","Over limit"))</f>
        <v/>
      </c>
    </row>
    <row r="12" customFormat="false" ht="15" hidden="false" customHeight="false" outlineLevel="0" collapsed="false">
      <c r="A12" s="20"/>
      <c r="B12" s="7"/>
      <c r="C12" s="8"/>
      <c r="D12" s="8"/>
      <c r="E12" s="10" t="str">
        <f aca="false">IF(OR(C12="",D12="",D12=0),"",C12/D12)</f>
        <v/>
      </c>
      <c r="F12" s="10" t="str">
        <f aca="false">IF(B12="","",IFERROR(INDEX(Targets!$I$4:$I$11,MATCH(B12,Targets!$A$4:$A$11,0)),""))</f>
        <v/>
      </c>
      <c r="G12" s="16" t="str">
        <f aca="false">IF(OR(E12="",F12=""),"",IF(E12&lt;=F12,"Within limit","Over limit"))</f>
        <v/>
      </c>
    </row>
    <row r="13" customFormat="false" ht="15" hidden="false" customHeight="false" outlineLevel="0" collapsed="false">
      <c r="A13" s="20"/>
      <c r="B13" s="7"/>
      <c r="C13" s="8"/>
      <c r="D13" s="8"/>
      <c r="E13" s="10" t="str">
        <f aca="false">IF(OR(C13="",D13="",D13=0),"",C13/D13)</f>
        <v/>
      </c>
      <c r="F13" s="10" t="str">
        <f aca="false">IF(B13="","",IFERROR(INDEX(Targets!$I$4:$I$11,MATCH(B13,Targets!$A$4:$A$11,0)),""))</f>
        <v/>
      </c>
      <c r="G13" s="16" t="str">
        <f aca="false">IF(OR(E13="",F13=""),"",IF(E13&lt;=F13,"Within limit","Over limit"))</f>
        <v/>
      </c>
    </row>
    <row r="14" customFormat="false" ht="15" hidden="false" customHeight="false" outlineLevel="0" collapsed="false">
      <c r="A14" s="20"/>
      <c r="B14" s="7"/>
      <c r="C14" s="8"/>
      <c r="D14" s="8"/>
      <c r="E14" s="10" t="str">
        <f aca="false">IF(OR(C14="",D14="",D14=0),"",C14/D14)</f>
        <v/>
      </c>
      <c r="F14" s="10" t="str">
        <f aca="false">IF(B14="","",IFERROR(INDEX(Targets!$I$4:$I$11,MATCH(B14,Targets!$A$4:$A$11,0)),""))</f>
        <v/>
      </c>
      <c r="G14" s="16" t="str">
        <f aca="false">IF(OR(E14="",F14=""),"",IF(E14&lt;=F14,"Within limit","Over limit"))</f>
        <v/>
      </c>
    </row>
    <row r="15" customFormat="false" ht="15" hidden="false" customHeight="false" outlineLevel="0" collapsed="false">
      <c r="A15" s="20"/>
      <c r="B15" s="7"/>
      <c r="C15" s="8"/>
      <c r="D15" s="8"/>
      <c r="E15" s="10" t="str">
        <f aca="false">IF(OR(C15="",D15="",D15=0),"",C15/D15)</f>
        <v/>
      </c>
      <c r="F15" s="10" t="str">
        <f aca="false">IF(B15="","",IFERROR(INDEX(Targets!$I$4:$I$11,MATCH(B15,Targets!$A$4:$A$11,0)),""))</f>
        <v/>
      </c>
      <c r="G15" s="16" t="str">
        <f aca="false">IF(OR(E15="",F15=""),"",IF(E15&lt;=F15,"Within limit","Over limit"))</f>
        <v/>
      </c>
    </row>
    <row r="16" customFormat="false" ht="15" hidden="false" customHeight="false" outlineLevel="0" collapsed="false">
      <c r="A16" s="20"/>
      <c r="B16" s="7"/>
      <c r="C16" s="8"/>
      <c r="D16" s="8"/>
      <c r="E16" s="10" t="str">
        <f aca="false">IF(OR(C16="",D16="",D16=0),"",C16/D16)</f>
        <v/>
      </c>
      <c r="F16" s="10" t="str">
        <f aca="false">IF(B16="","",IFERROR(INDEX(Targets!$I$4:$I$11,MATCH(B16,Targets!$A$4:$A$11,0)),""))</f>
        <v/>
      </c>
      <c r="G16" s="16" t="str">
        <f aca="false">IF(OR(E16="",F16=""),"",IF(E16&lt;=F16,"Within limit","Over limit"))</f>
        <v/>
      </c>
    </row>
    <row r="17" customFormat="false" ht="15" hidden="false" customHeight="false" outlineLevel="0" collapsed="false">
      <c r="A17" s="20"/>
      <c r="B17" s="7"/>
      <c r="C17" s="8"/>
      <c r="D17" s="8"/>
      <c r="E17" s="10" t="str">
        <f aca="false">IF(OR(C17="",D17="",D17=0),"",C17/D17)</f>
        <v/>
      </c>
      <c r="F17" s="10" t="str">
        <f aca="false">IF(B17="","",IFERROR(INDEX(Targets!$I$4:$I$11,MATCH(B17,Targets!$A$4:$A$11,0)),""))</f>
        <v/>
      </c>
      <c r="G17" s="16" t="str">
        <f aca="false">IF(OR(E17="",F17=""),"",IF(E17&lt;=F17,"Within limit","Over limit"))</f>
        <v/>
      </c>
    </row>
    <row r="18" customFormat="false" ht="15" hidden="false" customHeight="false" outlineLevel="0" collapsed="false">
      <c r="A18" s="20"/>
      <c r="B18" s="7"/>
      <c r="C18" s="8"/>
      <c r="D18" s="8"/>
      <c r="E18" s="10" t="str">
        <f aca="false">IF(OR(C18="",D18="",D18=0),"",C18/D18)</f>
        <v/>
      </c>
      <c r="F18" s="10" t="str">
        <f aca="false">IF(B18="","",IFERROR(INDEX(Targets!$I$4:$I$11,MATCH(B18,Targets!$A$4:$A$11,0)),""))</f>
        <v/>
      </c>
      <c r="G18" s="16" t="str">
        <f aca="false">IF(OR(E18="",F18=""),"",IF(E18&lt;=F18,"Within limit","Over limit"))</f>
        <v/>
      </c>
    </row>
    <row r="19" customFormat="false" ht="15" hidden="false" customHeight="false" outlineLevel="0" collapsed="false">
      <c r="A19" s="20"/>
      <c r="B19" s="7"/>
      <c r="C19" s="8"/>
      <c r="D19" s="8"/>
      <c r="E19" s="10" t="str">
        <f aca="false">IF(OR(C19="",D19="",D19=0),"",C19/D19)</f>
        <v/>
      </c>
      <c r="F19" s="10" t="str">
        <f aca="false">IF(B19="","",IFERROR(INDEX(Targets!$I$4:$I$11,MATCH(B19,Targets!$A$4:$A$11,0)),""))</f>
        <v/>
      </c>
      <c r="G19" s="16" t="str">
        <f aca="false">IF(OR(E19="",F19=""),"",IF(E19&lt;=F19,"Within limit","Over limit"))</f>
        <v/>
      </c>
    </row>
    <row r="20" customFormat="false" ht="15" hidden="false" customHeight="false" outlineLevel="0" collapsed="false">
      <c r="A20" s="20"/>
      <c r="B20" s="7"/>
      <c r="C20" s="8"/>
      <c r="D20" s="8"/>
      <c r="E20" s="10" t="str">
        <f aca="false">IF(OR(C20="",D20="",D20=0),"",C20/D20)</f>
        <v/>
      </c>
      <c r="F20" s="10" t="str">
        <f aca="false">IF(B20="","",IFERROR(INDEX(Targets!$I$4:$I$11,MATCH(B20,Targets!$A$4:$A$11,0)),""))</f>
        <v/>
      </c>
      <c r="G20" s="16" t="str">
        <f aca="false">IF(OR(E20="",F20=""),"",IF(E20&lt;=F20,"Within limit","Over limit"))</f>
        <v/>
      </c>
    </row>
    <row r="21" customFormat="false" ht="15" hidden="false" customHeight="false" outlineLevel="0" collapsed="false">
      <c r="A21" s="20"/>
      <c r="B21" s="7"/>
      <c r="C21" s="8"/>
      <c r="D21" s="8"/>
      <c r="E21" s="10" t="str">
        <f aca="false">IF(OR(C21="",D21="",D21=0),"",C21/D21)</f>
        <v/>
      </c>
      <c r="F21" s="10" t="str">
        <f aca="false">IF(B21="","",IFERROR(INDEX(Targets!$I$4:$I$11,MATCH(B21,Targets!$A$4:$A$11,0)),""))</f>
        <v/>
      </c>
      <c r="G21" s="16" t="str">
        <f aca="false">IF(OR(E21="",F21=""),"",IF(E21&lt;=F21,"Within limit","Over limit"))</f>
        <v/>
      </c>
    </row>
    <row r="22" customFormat="false" ht="15" hidden="false" customHeight="false" outlineLevel="0" collapsed="false">
      <c r="A22" s="20"/>
      <c r="B22" s="7"/>
      <c r="C22" s="8"/>
      <c r="D22" s="8"/>
      <c r="E22" s="10" t="str">
        <f aca="false">IF(OR(C22="",D22="",D22=0),"",C22/D22)</f>
        <v/>
      </c>
      <c r="F22" s="10" t="str">
        <f aca="false">IF(B22="","",IFERROR(INDEX(Targets!$I$4:$I$11,MATCH(B22,Targets!$A$4:$A$11,0)),""))</f>
        <v/>
      </c>
      <c r="G22" s="16" t="str">
        <f aca="false">IF(OR(E22="",F22=""),"",IF(E22&lt;=F22,"Within limit","Over limit"))</f>
        <v/>
      </c>
    </row>
    <row r="23" customFormat="false" ht="15" hidden="false" customHeight="false" outlineLevel="0" collapsed="false">
      <c r="A23" s="20"/>
      <c r="B23" s="7"/>
      <c r="C23" s="8"/>
      <c r="D23" s="8"/>
      <c r="E23" s="10" t="str">
        <f aca="false">IF(OR(C23="",D23="",D23=0),"",C23/D23)</f>
        <v/>
      </c>
      <c r="F23" s="10" t="str">
        <f aca="false">IF(B23="","",IFERROR(INDEX(Targets!$I$4:$I$11,MATCH(B23,Targets!$A$4:$A$11,0)),""))</f>
        <v/>
      </c>
      <c r="G23" s="16" t="str">
        <f aca="false">IF(OR(E23="",F23=""),"",IF(E23&lt;=F23,"Within limit","Over limit"))</f>
        <v/>
      </c>
    </row>
    <row r="24" customFormat="false" ht="15" hidden="false" customHeight="false" outlineLevel="0" collapsed="false">
      <c r="A24" s="20"/>
      <c r="B24" s="7"/>
      <c r="C24" s="8"/>
      <c r="D24" s="8"/>
      <c r="E24" s="10" t="str">
        <f aca="false">IF(OR(C24="",D24="",D24=0),"",C24/D24)</f>
        <v/>
      </c>
      <c r="F24" s="10" t="str">
        <f aca="false">IF(B24="","",IFERROR(INDEX(Targets!$I$4:$I$11,MATCH(B24,Targets!$A$4:$A$11,0)),""))</f>
        <v/>
      </c>
      <c r="G24" s="16" t="str">
        <f aca="false">IF(OR(E24="",F24=""),"",IF(E24&lt;=F24,"Within limit","Over limit"))</f>
        <v/>
      </c>
    </row>
    <row r="25" customFormat="false" ht="15" hidden="false" customHeight="false" outlineLevel="0" collapsed="false">
      <c r="A25" s="20"/>
      <c r="B25" s="7"/>
      <c r="C25" s="8"/>
      <c r="D25" s="8"/>
      <c r="E25" s="10" t="str">
        <f aca="false">IF(OR(C25="",D25="",D25=0),"",C25/D25)</f>
        <v/>
      </c>
      <c r="F25" s="10" t="str">
        <f aca="false">IF(B25="","",IFERROR(INDEX(Targets!$I$4:$I$11,MATCH(B25,Targets!$A$4:$A$11,0)),""))</f>
        <v/>
      </c>
      <c r="G25" s="16" t="str">
        <f aca="false">IF(OR(E25="",F25=""),"",IF(E25&lt;=F25,"Within limit","Over limit"))</f>
        <v/>
      </c>
    </row>
    <row r="26" customFormat="false" ht="15" hidden="false" customHeight="false" outlineLevel="0" collapsed="false">
      <c r="A26" s="20"/>
      <c r="B26" s="7"/>
      <c r="C26" s="8"/>
      <c r="D26" s="8"/>
      <c r="E26" s="10" t="str">
        <f aca="false">IF(OR(C26="",D26="",D26=0),"",C26/D26)</f>
        <v/>
      </c>
      <c r="F26" s="10" t="str">
        <f aca="false">IF(B26="","",IFERROR(INDEX(Targets!$I$4:$I$11,MATCH(B26,Targets!$A$4:$A$11,0)),""))</f>
        <v/>
      </c>
      <c r="G26" s="16" t="str">
        <f aca="false">IF(OR(E26="",F26=""),"",IF(E26&lt;=F26,"Within limit","Over limit"))</f>
        <v/>
      </c>
    </row>
    <row r="27" customFormat="false" ht="15" hidden="false" customHeight="false" outlineLevel="0" collapsed="false">
      <c r="A27" s="20"/>
      <c r="B27" s="7"/>
      <c r="C27" s="8"/>
      <c r="D27" s="8"/>
      <c r="E27" s="10" t="str">
        <f aca="false">IF(OR(C27="",D27="",D27=0),"",C27/D27)</f>
        <v/>
      </c>
      <c r="F27" s="10" t="str">
        <f aca="false">IF(B27="","",IFERROR(INDEX(Targets!$I$4:$I$11,MATCH(B27,Targets!$A$4:$A$11,0)),""))</f>
        <v/>
      </c>
      <c r="G27" s="16" t="str">
        <f aca="false">IF(OR(E27="",F27=""),"",IF(E27&lt;=F27,"Within limit","Over limit"))</f>
        <v/>
      </c>
    </row>
    <row r="28" customFormat="false" ht="15" hidden="false" customHeight="false" outlineLevel="0" collapsed="false">
      <c r="A28" s="20"/>
      <c r="B28" s="7"/>
      <c r="C28" s="8"/>
      <c r="D28" s="8"/>
      <c r="E28" s="10" t="str">
        <f aca="false">IF(OR(C28="",D28="",D28=0),"",C28/D28)</f>
        <v/>
      </c>
      <c r="F28" s="10" t="str">
        <f aca="false">IF(B28="","",IFERROR(INDEX(Targets!$I$4:$I$11,MATCH(B28,Targets!$A$4:$A$11,0)),""))</f>
        <v/>
      </c>
      <c r="G28" s="16" t="str">
        <f aca="false">IF(OR(E28="",F28=""),"",IF(E28&lt;=F28,"Within limit","Over limit"))</f>
        <v/>
      </c>
    </row>
    <row r="29" customFormat="false" ht="15" hidden="false" customHeight="false" outlineLevel="0" collapsed="false">
      <c r="A29" s="20"/>
      <c r="B29" s="7"/>
      <c r="C29" s="8"/>
      <c r="D29" s="8"/>
      <c r="E29" s="10" t="str">
        <f aca="false">IF(OR(C29="",D29="",D29=0),"",C29/D29)</f>
        <v/>
      </c>
      <c r="F29" s="10" t="str">
        <f aca="false">IF(B29="","",IFERROR(INDEX(Targets!$I$4:$I$11,MATCH(B29,Targets!$A$4:$A$11,0)),""))</f>
        <v/>
      </c>
      <c r="G29" s="16" t="str">
        <f aca="false">IF(OR(E29="",F29=""),"",IF(E29&lt;=F29,"Within limit","Over limit"))</f>
        <v/>
      </c>
    </row>
    <row r="30" customFormat="false" ht="15" hidden="false" customHeight="false" outlineLevel="0" collapsed="false">
      <c r="A30" s="20"/>
      <c r="B30" s="7"/>
      <c r="C30" s="8"/>
      <c r="D30" s="8"/>
      <c r="E30" s="10" t="str">
        <f aca="false">IF(OR(C30="",D30="",D30=0),"",C30/D30)</f>
        <v/>
      </c>
      <c r="F30" s="10" t="str">
        <f aca="false">IF(B30="","",IFERROR(INDEX(Targets!$I$4:$I$11,MATCH(B30,Targets!$A$4:$A$11,0)),""))</f>
        <v/>
      </c>
      <c r="G30" s="16" t="str">
        <f aca="false">IF(OR(E30="",F30=""),"",IF(E30&lt;=F30,"Within limit","Over limit"))</f>
        <v/>
      </c>
    </row>
    <row r="31" customFormat="false" ht="15" hidden="false" customHeight="false" outlineLevel="0" collapsed="false">
      <c r="A31" s="20"/>
      <c r="B31" s="7"/>
      <c r="C31" s="8"/>
      <c r="D31" s="8"/>
      <c r="E31" s="10" t="str">
        <f aca="false">IF(OR(C31="",D31="",D31=0),"",C31/D31)</f>
        <v/>
      </c>
      <c r="F31" s="10" t="str">
        <f aca="false">IF(B31="","",IFERROR(INDEX(Targets!$I$4:$I$11,MATCH(B31,Targets!$A$4:$A$11,0)),""))</f>
        <v/>
      </c>
      <c r="G31" s="16" t="str">
        <f aca="false">IF(OR(E31="",F31=""),"",IF(E31&lt;=F31,"Within limit","Over limit"))</f>
        <v/>
      </c>
    </row>
    <row r="32" customFormat="false" ht="15" hidden="false" customHeight="false" outlineLevel="0" collapsed="false">
      <c r="A32" s="20"/>
      <c r="B32" s="7"/>
      <c r="C32" s="8"/>
      <c r="D32" s="8"/>
      <c r="E32" s="10" t="str">
        <f aca="false">IF(OR(C32="",D32="",D32=0),"",C32/D32)</f>
        <v/>
      </c>
      <c r="F32" s="10" t="str">
        <f aca="false">IF(B32="","",IFERROR(INDEX(Targets!$I$4:$I$11,MATCH(B32,Targets!$A$4:$A$11,0)),""))</f>
        <v/>
      </c>
      <c r="G32" s="16" t="str">
        <f aca="false">IF(OR(E32="",F32=""),"",IF(E32&lt;=F32,"Within limit","Over limit"))</f>
        <v/>
      </c>
    </row>
    <row r="33" customFormat="false" ht="15" hidden="false" customHeight="false" outlineLevel="0" collapsed="false">
      <c r="A33" s="20"/>
      <c r="B33" s="7"/>
      <c r="C33" s="8"/>
      <c r="D33" s="8"/>
      <c r="E33" s="10" t="str">
        <f aca="false">IF(OR(C33="",D33="",D33=0),"",C33/D33)</f>
        <v/>
      </c>
      <c r="F33" s="10" t="str">
        <f aca="false">IF(B33="","",IFERROR(INDEX(Targets!$I$4:$I$11,MATCH(B33,Targets!$A$4:$A$11,0)),""))</f>
        <v/>
      </c>
      <c r="G33" s="16" t="str">
        <f aca="false">IF(OR(E33="",F33=""),"",IF(E33&lt;=F33,"Within limit","Over limit"))</f>
        <v/>
      </c>
    </row>
    <row r="34" customFormat="false" ht="15" hidden="false" customHeight="false" outlineLevel="0" collapsed="false">
      <c r="A34" s="20"/>
      <c r="B34" s="7"/>
      <c r="C34" s="8"/>
      <c r="D34" s="8"/>
      <c r="E34" s="10" t="str">
        <f aca="false">IF(OR(C34="",D34="",D34=0),"",C34/D34)</f>
        <v/>
      </c>
      <c r="F34" s="10" t="str">
        <f aca="false">IF(B34="","",IFERROR(INDEX(Targets!$I$4:$I$11,MATCH(B34,Targets!$A$4:$A$11,0)),""))</f>
        <v/>
      </c>
      <c r="G34" s="16" t="str">
        <f aca="false">IF(OR(E34="",F34=""),"",IF(E34&lt;=F34,"Within limit","Over limit"))</f>
        <v/>
      </c>
    </row>
    <row r="35" customFormat="false" ht="15" hidden="false" customHeight="false" outlineLevel="0" collapsed="false">
      <c r="A35" s="20"/>
      <c r="B35" s="7"/>
      <c r="C35" s="8"/>
      <c r="D35" s="8"/>
      <c r="E35" s="10" t="str">
        <f aca="false">IF(OR(C35="",D35="",D35=0),"",C35/D35)</f>
        <v/>
      </c>
      <c r="F35" s="10" t="str">
        <f aca="false">IF(B35="","",IFERROR(INDEX(Targets!$I$4:$I$11,MATCH(B35,Targets!$A$4:$A$11,0)),""))</f>
        <v/>
      </c>
      <c r="G35" s="16" t="str">
        <f aca="false">IF(OR(E35="",F35=""),"",IF(E35&lt;=F35,"Within limit","Over limit"))</f>
        <v/>
      </c>
    </row>
    <row r="36" customFormat="false" ht="15" hidden="false" customHeight="false" outlineLevel="0" collapsed="false">
      <c r="A36" s="20"/>
      <c r="B36" s="7"/>
      <c r="C36" s="8"/>
      <c r="D36" s="8"/>
      <c r="E36" s="10" t="str">
        <f aca="false">IF(OR(C36="",D36="",D36=0),"",C36/D36)</f>
        <v/>
      </c>
      <c r="F36" s="10" t="str">
        <f aca="false">IF(B36="","",IFERROR(INDEX(Targets!$I$4:$I$11,MATCH(B36,Targets!$A$4:$A$11,0)),""))</f>
        <v/>
      </c>
      <c r="G36" s="16" t="str">
        <f aca="false">IF(OR(E36="",F36=""),"",IF(E36&lt;=F36,"Within limit","Over limit"))</f>
        <v/>
      </c>
    </row>
    <row r="37" customFormat="false" ht="15" hidden="false" customHeight="false" outlineLevel="0" collapsed="false">
      <c r="A37" s="20"/>
      <c r="B37" s="7"/>
      <c r="C37" s="8"/>
      <c r="D37" s="8"/>
      <c r="E37" s="10" t="str">
        <f aca="false">IF(OR(C37="",D37="",D37=0),"",C37/D37)</f>
        <v/>
      </c>
      <c r="F37" s="10" t="str">
        <f aca="false">IF(B37="","",IFERROR(INDEX(Targets!$I$4:$I$11,MATCH(B37,Targets!$A$4:$A$11,0)),""))</f>
        <v/>
      </c>
      <c r="G37" s="16" t="str">
        <f aca="false">IF(OR(E37="",F37=""),"",IF(E37&lt;=F37,"Within limit","Over limit"))</f>
        <v/>
      </c>
    </row>
    <row r="38" customFormat="false" ht="15" hidden="false" customHeight="false" outlineLevel="0" collapsed="false">
      <c r="A38" s="20"/>
      <c r="B38" s="7"/>
      <c r="C38" s="8"/>
      <c r="D38" s="8"/>
      <c r="E38" s="10" t="str">
        <f aca="false">IF(OR(C38="",D38="",D38=0),"",C38/D38)</f>
        <v/>
      </c>
      <c r="F38" s="10" t="str">
        <f aca="false">IF(B38="","",IFERROR(INDEX(Targets!$I$4:$I$11,MATCH(B38,Targets!$A$4:$A$11,0)),""))</f>
        <v/>
      </c>
      <c r="G38" s="16" t="str">
        <f aca="false">IF(OR(E38="",F38=""),"",IF(E38&lt;=F38,"Within limit","Over limit"))</f>
        <v/>
      </c>
    </row>
    <row r="39" customFormat="false" ht="15" hidden="false" customHeight="false" outlineLevel="0" collapsed="false">
      <c r="A39" s="20"/>
      <c r="B39" s="7"/>
      <c r="C39" s="8"/>
      <c r="D39" s="8"/>
      <c r="E39" s="10" t="str">
        <f aca="false">IF(OR(C39="",D39="",D39=0),"",C39/D39)</f>
        <v/>
      </c>
      <c r="F39" s="10" t="str">
        <f aca="false">IF(B39="","",IFERROR(INDEX(Targets!$I$4:$I$11,MATCH(B39,Targets!$A$4:$A$11,0)),""))</f>
        <v/>
      </c>
      <c r="G39" s="16" t="str">
        <f aca="false">IF(OR(E39="",F39=""),"",IF(E39&lt;=F39,"Within limit","Over limit"))</f>
        <v/>
      </c>
    </row>
    <row r="40" customFormat="false" ht="15" hidden="false" customHeight="false" outlineLevel="0" collapsed="false">
      <c r="A40" s="20"/>
      <c r="B40" s="7"/>
      <c r="C40" s="8"/>
      <c r="D40" s="8"/>
      <c r="E40" s="10" t="str">
        <f aca="false">IF(OR(C40="",D40="",D40=0),"",C40/D40)</f>
        <v/>
      </c>
      <c r="F40" s="10" t="str">
        <f aca="false">IF(B40="","",IFERROR(INDEX(Targets!$I$4:$I$11,MATCH(B40,Targets!$A$4:$A$11,0)),""))</f>
        <v/>
      </c>
      <c r="G40" s="16" t="str">
        <f aca="false">IF(OR(E40="",F40=""),"",IF(E40&lt;=F40,"Within limit","Over limit"))</f>
        <v/>
      </c>
    </row>
    <row r="41" customFormat="false" ht="15" hidden="false" customHeight="false" outlineLevel="0" collapsed="false">
      <c r="A41" s="20"/>
      <c r="B41" s="7"/>
      <c r="C41" s="8"/>
      <c r="D41" s="8"/>
      <c r="E41" s="10" t="str">
        <f aca="false">IF(OR(C41="",D41="",D41=0),"",C41/D41)</f>
        <v/>
      </c>
      <c r="F41" s="10" t="str">
        <f aca="false">IF(B41="","",IFERROR(INDEX(Targets!$I$4:$I$11,MATCH(B41,Targets!$A$4:$A$11,0)),""))</f>
        <v/>
      </c>
      <c r="G41" s="16" t="str">
        <f aca="false">IF(OR(E41="",F41=""),"",IF(E41&lt;=F41,"Within limit","Over limit"))</f>
        <v/>
      </c>
    </row>
    <row r="42" customFormat="false" ht="15" hidden="false" customHeight="false" outlineLevel="0" collapsed="false">
      <c r="A42" s="20"/>
      <c r="B42" s="7"/>
      <c r="C42" s="8"/>
      <c r="D42" s="8"/>
      <c r="E42" s="10" t="str">
        <f aca="false">IF(OR(C42="",D42="",D42=0),"",C42/D42)</f>
        <v/>
      </c>
      <c r="F42" s="10" t="str">
        <f aca="false">IF(B42="","",IFERROR(INDEX(Targets!$I$4:$I$11,MATCH(B42,Targets!$A$4:$A$11,0)),""))</f>
        <v/>
      </c>
      <c r="G42" s="16" t="str">
        <f aca="false">IF(OR(E42="",F42=""),"",IF(E42&lt;=F42,"Within limit","Over limit"))</f>
        <v/>
      </c>
    </row>
    <row r="43" customFormat="false" ht="15" hidden="false" customHeight="false" outlineLevel="0" collapsed="false">
      <c r="A43" s="20"/>
      <c r="B43" s="7"/>
      <c r="C43" s="8"/>
      <c r="D43" s="8"/>
      <c r="E43" s="10" t="str">
        <f aca="false">IF(OR(C43="",D43="",D43=0),"",C43/D43)</f>
        <v/>
      </c>
      <c r="F43" s="10" t="str">
        <f aca="false">IF(B43="","",IFERROR(INDEX(Targets!$I$4:$I$11,MATCH(B43,Targets!$A$4:$A$11,0)),""))</f>
        <v/>
      </c>
      <c r="G43" s="16" t="str">
        <f aca="false">IF(OR(E43="",F43=""),"",IF(E43&lt;=F43,"Within limit","Over limit"))</f>
        <v/>
      </c>
    </row>
    <row r="44" customFormat="false" ht="15" hidden="false" customHeight="false" outlineLevel="0" collapsed="false">
      <c r="A44" s="20"/>
      <c r="B44" s="7"/>
      <c r="C44" s="8"/>
      <c r="D44" s="8"/>
      <c r="E44" s="10" t="str">
        <f aca="false">IF(OR(C44="",D44="",D44=0),"",C44/D44)</f>
        <v/>
      </c>
      <c r="F44" s="10" t="str">
        <f aca="false">IF(B44="","",IFERROR(INDEX(Targets!$I$4:$I$11,MATCH(B44,Targets!$A$4:$A$11,0)),""))</f>
        <v/>
      </c>
      <c r="G44" s="16" t="str">
        <f aca="false">IF(OR(E44="",F44=""),"",IF(E44&lt;=F44,"Within limit","Over limit"))</f>
        <v/>
      </c>
    </row>
    <row r="45" customFormat="false" ht="15" hidden="false" customHeight="false" outlineLevel="0" collapsed="false">
      <c r="A45" s="20"/>
      <c r="B45" s="7"/>
      <c r="C45" s="8"/>
      <c r="D45" s="8"/>
      <c r="E45" s="10" t="str">
        <f aca="false">IF(OR(C45="",D45="",D45=0),"",C45/D45)</f>
        <v/>
      </c>
      <c r="F45" s="10" t="str">
        <f aca="false">IF(B45="","",IFERROR(INDEX(Targets!$I$4:$I$11,MATCH(B45,Targets!$A$4:$A$11,0)),""))</f>
        <v/>
      </c>
      <c r="G45" s="16" t="str">
        <f aca="false">IF(OR(E45="",F45=""),"",IF(E45&lt;=F45,"Within limit","Over limit"))</f>
        <v/>
      </c>
    </row>
    <row r="46" customFormat="false" ht="15" hidden="false" customHeight="false" outlineLevel="0" collapsed="false">
      <c r="A46" s="20"/>
      <c r="B46" s="7"/>
      <c r="C46" s="8"/>
      <c r="D46" s="8"/>
      <c r="E46" s="10" t="str">
        <f aca="false">IF(OR(C46="",D46="",D46=0),"",C46/D46)</f>
        <v/>
      </c>
      <c r="F46" s="10" t="str">
        <f aca="false">IF(B46="","",IFERROR(INDEX(Targets!$I$4:$I$11,MATCH(B46,Targets!$A$4:$A$11,0)),""))</f>
        <v/>
      </c>
      <c r="G46" s="16" t="str">
        <f aca="false">IF(OR(E46="",F46=""),"",IF(E46&lt;=F46,"Within limit","Over limit"))</f>
        <v/>
      </c>
    </row>
    <row r="47" customFormat="false" ht="15" hidden="false" customHeight="false" outlineLevel="0" collapsed="false">
      <c r="A47" s="20"/>
      <c r="B47" s="7"/>
      <c r="C47" s="8"/>
      <c r="D47" s="8"/>
      <c r="E47" s="10" t="str">
        <f aca="false">IF(OR(C47="",D47="",D47=0),"",C47/D47)</f>
        <v/>
      </c>
      <c r="F47" s="10" t="str">
        <f aca="false">IF(B47="","",IFERROR(INDEX(Targets!$I$4:$I$11,MATCH(B47,Targets!$A$4:$A$11,0)),""))</f>
        <v/>
      </c>
      <c r="G47" s="16" t="str">
        <f aca="false">IF(OR(E47="",F47=""),"",IF(E47&lt;=F47,"Within limit","Over limit"))</f>
        <v/>
      </c>
    </row>
    <row r="48" customFormat="false" ht="15" hidden="false" customHeight="false" outlineLevel="0" collapsed="false">
      <c r="A48" s="20"/>
      <c r="B48" s="7"/>
      <c r="C48" s="8"/>
      <c r="D48" s="8"/>
      <c r="E48" s="10" t="str">
        <f aca="false">IF(OR(C48="",D48="",D48=0),"",C48/D48)</f>
        <v/>
      </c>
      <c r="F48" s="10" t="str">
        <f aca="false">IF(B48="","",IFERROR(INDEX(Targets!$I$4:$I$11,MATCH(B48,Targets!$A$4:$A$11,0)),""))</f>
        <v/>
      </c>
      <c r="G48" s="16" t="str">
        <f aca="false">IF(OR(E48="",F48=""),"",IF(E48&lt;=F48,"Within limit","Over limit"))</f>
        <v/>
      </c>
    </row>
    <row r="49" customFormat="false" ht="15" hidden="false" customHeight="false" outlineLevel="0" collapsed="false">
      <c r="A49" s="20"/>
      <c r="B49" s="7"/>
      <c r="C49" s="8"/>
      <c r="D49" s="8"/>
      <c r="E49" s="10" t="str">
        <f aca="false">IF(OR(C49="",D49="",D49=0),"",C49/D49)</f>
        <v/>
      </c>
      <c r="F49" s="10" t="str">
        <f aca="false">IF(B49="","",IFERROR(INDEX(Targets!$I$4:$I$11,MATCH(B49,Targets!$A$4:$A$11,0)),""))</f>
        <v/>
      </c>
      <c r="G49" s="16" t="str">
        <f aca="false">IF(OR(E49="",F49=""),"",IF(E49&lt;=F49,"Within limit","Over limit"))</f>
        <v/>
      </c>
    </row>
    <row r="50" customFormat="false" ht="15" hidden="false" customHeight="false" outlineLevel="0" collapsed="false">
      <c r="A50" s="20"/>
      <c r="B50" s="7"/>
      <c r="C50" s="8"/>
      <c r="D50" s="8"/>
      <c r="E50" s="10" t="str">
        <f aca="false">IF(OR(C50="",D50="",D50=0),"",C50/D50)</f>
        <v/>
      </c>
      <c r="F50" s="10" t="str">
        <f aca="false">IF(B50="","",IFERROR(INDEX(Targets!$I$4:$I$11,MATCH(B50,Targets!$A$4:$A$11,0)),""))</f>
        <v/>
      </c>
      <c r="G50" s="16" t="str">
        <f aca="false">IF(OR(E50="",F50=""),"",IF(E50&lt;=F50,"Within limit","Over limit"))</f>
        <v/>
      </c>
    </row>
    <row r="51" customFormat="false" ht="15" hidden="false" customHeight="false" outlineLevel="0" collapsed="false">
      <c r="A51" s="20"/>
      <c r="B51" s="7"/>
      <c r="C51" s="8"/>
      <c r="D51" s="8"/>
      <c r="E51" s="10" t="str">
        <f aca="false">IF(OR(C51="",D51="",D51=0),"",C51/D51)</f>
        <v/>
      </c>
      <c r="F51" s="10" t="str">
        <f aca="false">IF(B51="","",IFERROR(INDEX(Targets!$I$4:$I$11,MATCH(B51,Targets!$A$4:$A$11,0)),""))</f>
        <v/>
      </c>
      <c r="G51" s="16" t="str">
        <f aca="false">IF(OR(E51="",F51=""),"",IF(E51&lt;=F51,"Within limit","Over limit"))</f>
        <v/>
      </c>
    </row>
  </sheetData>
  <conditionalFormatting sqref="G4:G51">
    <cfRule type="cellIs" priority="2" operator="equal" aboveAverage="0" equalAverage="0" bottom="0" percent="0" rank="0" text="" dxfId="0">
      <formula>"Over limit"</formula>
    </cfRule>
    <cfRule type="cellIs" priority="3" operator="equal" aboveAverage="0" equalAverage="0" bottom="0" percent="0" rank="0" text="" dxfId="1">
      <formula>"Within limit"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2026-10-23T03:17:08Z</dcterms:created>
  <dc:creator>openpyxl</dc:creator>
  <dc:description/>
  <dc:language>en-US</dc:language>
  <cp:lastModifiedBy/>
  <dcterms:modified xsi:type="dcterms:W3CDTF">2026-10-23T03:17:10Z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