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วิธีใช้" sheetId="1" state="visible" r:id="rId3"/>
    <sheet name="กลุ่มพนักงาน" sheetId="2" state="visible" r:id="rId4"/>
    <sheet name="เปรียบเทียบ" sheetId="3" state="visible" r:id="rId5"/>
    <sheet name="สรุป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<sst xmlns="http://schemas.openxmlformats.org/spreadsheetml/2006/main" count="76" uniqueCount="58">
  <si>
    <t xml:space="preserve">แม่แบบเปรียบเทียบใบเสนอราคาตรวจสุขภาพประจำปีพนักงาน</t>
  </si>
  <si>
    <t xml:space="preserve">จาก HDmall สำหรับพาร์ตเนอร์ · hdmall.co.th/work-with-us/resources/employee-annual-health-check/</t>
  </si>
  <si>
    <t xml:space="preserve">1. ชีต "กลุ่มพนักงาน": ใส่จำนวนพนักงานแต่ละกลุ่ม และเลือกว่ากลุ่มใดทำงานเกี่ยวกับปัจจัยเสี่ยง (ต้องตรวจตามกฎหมาย)</t>
  </si>
  <si>
    <t xml:space="preserve">2. ชีต "เปรียบเทียบ": ใส่ชื่อผู้ให้บริการและราคาต่อคนของแต่ละกลุ่มจากใบเสนอราคา แล้วกรอกเงื่อนไขในแต่ละแถว</t>
  </si>
  <si>
    <t xml:space="preserve">3. ปรับน้ำหนักคะแนนในคอลัมน์ "น้ำหนัก" ให้ตรงกับสิ่งที่องค์กรให้ความสำคัญ (รวมกันควรเป็น 100%)</t>
  </si>
  <si>
    <t xml:space="preserve">4. ชีต "สรุป" คำนวณงบรวม ราคาเฉลี่ยต่อคน และคะแนนของแต่ละรายให้อัตโนมัติ</t>
  </si>
  <si>
    <t xml:space="preserve">ช่องสีเหลือง = ช่องที่ต้องกรอก  ·  ช่องอื่นเป็นสูตร ไม่ต้องแก้</t>
  </si>
  <si>
    <t xml:space="preserve">ตัวเลขที่ใส่ไว้เป็นตัวอย่างสมมติเพื่อให้เห็นรูปแบบ ไม่ใช่ราคาตลาด ให้ลบแล้วใส่ตัวเลขจากใบเสนอราคาจริง</t>
  </si>
  <si>
    <t xml:space="preserve">รายการตรวจควรให้แพทย์ (เช่น แพทย์อาชีวเวชศาสตร์) กำหนดตามอายุ เพศ และความเสี่ยงของงาน</t>
  </si>
  <si>
    <t xml:space="preserve">กลุ่มพนักงาน</t>
  </si>
  <si>
    <t xml:space="preserve">กลุ่ม</t>
  </si>
  <si>
    <t xml:space="preserve">จำนวนคน</t>
  </si>
  <si>
    <t xml:space="preserve">งานเกี่ยวกับปัจจัยเสี่ยง</t>
  </si>
  <si>
    <t xml:space="preserve">ตรวจครั้งแรกภายใน (วัน)</t>
  </si>
  <si>
    <t xml:space="preserve">หมายเหตุ</t>
  </si>
  <si>
    <t xml:space="preserve">พนักงานอายุต่ำกว่า 35 ปี</t>
  </si>
  <si>
    <t xml:space="preserve">ไม่ใช่</t>
  </si>
  <si>
    <t xml:space="preserve">โปรแกรมพื้นฐาน</t>
  </si>
  <si>
    <t xml:space="preserve">พนักงานอายุ 35 ปีขึ้นไป</t>
  </si>
  <si>
    <t xml:space="preserve">โปรแกรมพื้นฐานและรายการเพิ่มตามอายุ</t>
  </si>
  <si>
    <t xml:space="preserve">พนักงานฝ่ายผลิต (สัมผัสเสียงดัง)</t>
  </si>
  <si>
    <t xml:space="preserve">ใช่</t>
  </si>
  <si>
    <t xml:space="preserve">เพิ่มรายการตามปัจจัยเสี่ยง เช่น ตรวจสมรรถภาพการได้ยิน</t>
  </si>
  <si>
    <t xml:space="preserve">รวม</t>
  </si>
  <si>
    <t xml:space="preserve">กลุ่มที่ทำงานเกี่ยวกับปัจจัยเสี่ยงต้องตรวจครั้งแรกภายใน 30 วันนับแต่วันเริ่มงานหรือวันเปลี่ยนงาน และตรวจอย่างน้อยปีละครั้ง ตามกฎกระทรวงกำหนดมาตรฐานการตรวจสุขภาพลูกจ้างซึ่งทำงานเกี่ยวกับปัจจัยเสี่ยง พ.ศ. 2563</t>
  </si>
  <si>
    <t xml:space="preserve">เปรียบเทียบใบเสนอราคา</t>
  </si>
  <si>
    <t xml:space="preserve">หัวข้อ</t>
  </si>
  <si>
    <t xml:space="preserve">น้ำหนัก</t>
  </si>
  <si>
    <t xml:space="preserve">โรงพยาบาล ก</t>
  </si>
  <si>
    <t xml:space="preserve">โรงพยาบาล ข</t>
  </si>
  <si>
    <t xml:space="preserve">คลินิกออกหน่วย ค</t>
  </si>
  <si>
    <t xml:space="preserve">ผู้ให้บริการ ง</t>
  </si>
  <si>
    <t xml:space="preserve">ราคาต่อคน (บาท) ตามกลุ่มในชีต "กลุ่มพนักงาน"</t>
  </si>
  <si>
    <t xml:space="preserve">เงื่อนไขและบริการ (กรอก "มี" หรือ "ไม่มี")</t>
  </si>
  <si>
    <t xml:space="preserve">ออกหน่วยตรวจที่บริษัทได้</t>
  </si>
  <si>
    <t xml:space="preserve">ไม่มี</t>
  </si>
  <si>
    <t xml:space="preserve">มี</t>
  </si>
  <si>
    <t xml:space="preserve">ตรวจตามปัจจัยเสี่ยงได้ครบ (เช่น การได้ยิน สมรรถภาพปอด)</t>
  </si>
  <si>
    <t xml:space="preserve">มีแพทย์อธิบายผลตรวจรายบุคคล</t>
  </si>
  <si>
    <t xml:space="preserve">รายงานสรุปภาพรวมองค์กร (ไม่ระบุตัวบุคคล)</t>
  </si>
  <si>
    <t xml:space="preserve">ส่งผลให้พนักงานโดยตรง และมีแนวทางตาม PDPA</t>
  </si>
  <si>
    <t xml:space="preserve">นัดตรวจซ้ำหรือส่งต่อเมื่อผลผิดปกติ</t>
  </si>
  <si>
    <t xml:space="preserve">ตัวเลข (กรอกเป็นตัวเลข)</t>
  </si>
  <si>
    <t xml:space="preserve">วันที่ได้ผลตรวจหลังวันตรวจ (วัน)</t>
  </si>
  <si>
    <t xml:space="preserve">จำนวนขั้นต่ำที่รับออกหน่วย (คน)</t>
  </si>
  <si>
    <t xml:space="preserve">ระยะทางจากสำนักงาน (กม.)</t>
  </si>
  <si>
    <t xml:space="preserve">ราคา (คะแนนสูงเมื่อราคาเฉลี่ยต่อคนต่ำ)</t>
  </si>
  <si>
    <t xml:space="preserve">รวมน้ำหนัก (ควรเท่ากับ 100%)</t>
  </si>
  <si>
    <t xml:space="preserve">สรุปงบและคะแนน</t>
  </si>
  <si>
    <t xml:space="preserve">งบรวมทั้งองค์กร (บาท)</t>
  </si>
  <si>
    <t xml:space="preserve">ราคาเฉลี่ยต่อคน (บาท)</t>
  </si>
  <si>
    <t xml:space="preserve">ครบทุกกลุ่มหรือไม่</t>
  </si>
  <si>
    <t xml:space="preserve">คะแนนเงื่อนไขและบริการ</t>
  </si>
  <si>
    <t xml:space="preserve">คะแนนตัวเลข</t>
  </si>
  <si>
    <t xml:space="preserve">คะแนนราคา</t>
  </si>
  <si>
    <t xml:space="preserve">คะแนนรวม (เต็ม 100)</t>
  </si>
  <si>
    <t xml:space="preserve">อันดับ</t>
  </si>
  <si>
    <t xml:space="preserve">คะแนนเป็นตัวช่วยตัดสินใจ ไม่ใช่คำตอบสุดท้าย ผู้ให้บริการที่ราคาขาดบางกลุ่มจะได้คะแนนราคาเป็น 0 จนกว่าจะกรอกครบ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</si>
</sst>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%"/>
    <numFmt numFmtId="167" formatCode="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D1C1A"/>
      <name val="Tahoma"/>
      <family val="0"/>
      <charset val="1"/>
    </font>
    <font>
      <sz val="9"/>
      <color rgb="FF6E6C64"/>
      <name val="Tahoma"/>
      <family val="0"/>
      <charset val="1"/>
    </font>
    <font>
      <sz val="10"/>
      <color rgb="FF1D1C1A"/>
      <name val="Tahoma"/>
      <family val="0"/>
      <charset val="1"/>
    </font>
    <font>
      <b val="true"/>
      <sz val="10"/>
      <color rgb="FF1D1C1A"/>
      <name val="Tahoma"/>
      <family val="0"/>
      <charset val="1"/>
    </font>
    <font>
      <b val="true"/>
      <sz val="14"/>
      <color rgb="FF1D1C1A"/>
      <name val="Tahoma"/>
      <family val="0"/>
      <charset val="1"/>
    </font>
    <font>
      <b val="true"/>
      <sz val="10"/>
      <color rgb="FFFFFFFF"/>
      <name val="Tahom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CC"/>
        <bgColor rgb="FFF3F1EA"/>
      </patternFill>
    </fill>
    <fill>
      <patternFill patternType="solid">
        <fgColor rgb="FF1E1440"/>
        <bgColor rgb="FF1D1C1A"/>
      </patternFill>
    </fill>
    <fill>
      <patternFill patternType="solid">
        <fgColor rgb="FFF3F1EA"/>
        <bgColor rgb="FFFFF6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4C7"/>
      </left>
      <right style="thin">
        <color rgb="FFD9D4C7"/>
      </right>
      <top style="thin">
        <color rgb="FFD9D4C7"/>
      </top>
      <bottom style="thin">
        <color rgb="FFD9D4C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Tahoma"/>
        <charset val="1"/>
        <family val="0"/>
        <b val="1"/>
        <color rgb="FFB4231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1E1440"/>
      <rgbColor rgb="FF808000"/>
      <rgbColor rgb="FF800080"/>
      <rgbColor rgb="FF008080"/>
      <rgbColor rgb="FFD9D4C7"/>
      <rgbColor rgb="FF808080"/>
      <rgbColor rgb="FF9999FF"/>
      <rgbColor rgb="FF993366"/>
      <rgbColor rgb="FFFFF6CC"/>
      <rgbColor rgb="FFF3F1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C64"/>
      <rgbColor rgb="FF969696"/>
      <rgbColor rgb="FF003366"/>
      <rgbColor rgb="FF339966"/>
      <rgbColor rgb="FF003300"/>
      <rgbColor rgb="FF333300"/>
      <rgbColor rgb="FFB42318"/>
      <rgbColor rgb="FF993366"/>
      <rgbColor rgb="FF333399"/>
      <rgbColor rgb="FF1D1C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6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/>
    </row>
    <row r="10" customFormat="false" ht="15" hidden="false" customHeight="false" outlineLevel="0" collapsed="false">
      <c r="B10" s="4" t="s">
        <v>6</v>
      </c>
    </row>
    <row r="11" customFormat="false" ht="15" hidden="false" customHeight="false" outlineLevel="0" collapsed="false">
      <c r="B11" s="3" t="s">
        <v>7</v>
      </c>
    </row>
    <row r="12" customFormat="false" ht="15" hidden="false" customHeight="false" outlineLevel="0" collapsed="false">
      <c r="B12" s="3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40"/>
  </cols>
  <sheetData>
    <row r="1" customFormat="false" ht="17.35" hidden="false" customHeight="false" outlineLevel="0" collapsed="false">
      <c r="A1" s="5" t="s">
        <v>9</v>
      </c>
    </row>
    <row r="3" customFormat="false" ht="22.35" hidden="false" customHeight="false" outlineLevel="0" collapsed="false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</row>
    <row r="4" customFormat="false" ht="15" hidden="false" customHeight="false" outlineLevel="0" collapsed="false">
      <c r="A4" s="7" t="s">
        <v>15</v>
      </c>
      <c r="B4" s="8" t="n">
        <v>120</v>
      </c>
      <c r="C4" s="7" t="s">
        <v>16</v>
      </c>
      <c r="D4" s="9" t="str">
        <f aca="false">IF(C4="ใช่",30,"")</f>
        <v/>
      </c>
      <c r="E4" s="7" t="s">
        <v>17</v>
      </c>
    </row>
    <row r="5" customFormat="false" ht="15" hidden="false" customHeight="false" outlineLevel="0" collapsed="false">
      <c r="A5" s="7" t="s">
        <v>18</v>
      </c>
      <c r="B5" s="8" t="n">
        <v>80</v>
      </c>
      <c r="C5" s="7" t="s">
        <v>16</v>
      </c>
      <c r="D5" s="9" t="str">
        <f aca="false">IF(C5="ใช่",30,"")</f>
        <v/>
      </c>
      <c r="E5" s="7" t="s">
        <v>19</v>
      </c>
    </row>
    <row r="6" customFormat="false" ht="15" hidden="false" customHeight="false" outlineLevel="0" collapsed="false">
      <c r="A6" s="7" t="s">
        <v>20</v>
      </c>
      <c r="B6" s="8" t="n">
        <v>40</v>
      </c>
      <c r="C6" s="7" t="s">
        <v>21</v>
      </c>
      <c r="D6" s="9" t="n">
        <f aca="false">IF(C6="ใช่",30,"")</f>
        <v>30</v>
      </c>
      <c r="E6" s="7" t="s">
        <v>22</v>
      </c>
    </row>
    <row r="7" customFormat="false" ht="15" hidden="false" customHeight="false" outlineLevel="0" collapsed="false">
      <c r="A7" s="7"/>
      <c r="B7" s="8"/>
      <c r="C7" s="7"/>
      <c r="D7" s="9" t="str">
        <f aca="false">IF(C7="ใช่",30,"")</f>
        <v/>
      </c>
      <c r="E7" s="7"/>
    </row>
    <row r="8" customFormat="false" ht="15" hidden="false" customHeight="false" outlineLevel="0" collapsed="false">
      <c r="A8" s="7"/>
      <c r="B8" s="8"/>
      <c r="C8" s="7"/>
      <c r="D8" s="9" t="str">
        <f aca="false">IF(C8="ใช่",30,"")</f>
        <v/>
      </c>
      <c r="E8" s="7"/>
    </row>
    <row r="9" customFormat="false" ht="15" hidden="false" customHeight="false" outlineLevel="0" collapsed="false">
      <c r="A9" s="10" t="s">
        <v>23</v>
      </c>
      <c r="B9" s="11" t="n">
        <f aca="false">SUM(B4:B8)</f>
        <v>240</v>
      </c>
    </row>
    <row r="11" customFormat="false" ht="30" hidden="false" customHeight="true" outlineLevel="0" collapsed="false">
      <c r="A11" s="12" t="s">
        <v>24</v>
      </c>
      <c r="B11" s="12"/>
      <c r="C11" s="12"/>
      <c r="D11" s="12"/>
      <c r="E11" s="12"/>
    </row>
    <row r="12" customFormat="false" ht="15" hidden="false" customHeight="false" outlineLevel="0" collapsed="false">
      <c r="A12" s="12"/>
      <c r="B12" s="12"/>
      <c r="C12" s="12"/>
      <c r="D12" s="12"/>
      <c r="E12" s="12"/>
    </row>
  </sheetData>
  <mergeCells count="1">
    <mergeCell ref="A11:E12"/>
  </mergeCells>
  <dataValidations count="1">
    <dataValidation allowBlank="true" errorStyle="stop" operator="between" showDropDown="false" showErrorMessage="false" showInputMessage="false" sqref="C4:C8" type="list">
      <formula1>"ใช่,ไม่ใช่"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1"/>
    <col collapsed="false" customWidth="true" hidden="false" outlineLevel="0" max="6" min="3" style="0" width="20"/>
  </cols>
  <sheetData>
    <row r="1" customFormat="false" ht="17.35" hidden="false" customHeight="false" outlineLevel="0" collapsed="false">
      <c r="A1" s="5" t="s">
        <v>25</v>
      </c>
    </row>
    <row r="3" customFormat="false" ht="15" hidden="false" customHeight="false" outlineLevel="0" collapsed="false">
      <c r="A3" s="6" t="s">
        <v>26</v>
      </c>
      <c r="B3" s="6" t="s">
        <v>27</v>
      </c>
      <c r="C3" s="13" t="s">
        <v>28</v>
      </c>
      <c r="D3" s="13" t="s">
        <v>29</v>
      </c>
      <c r="E3" s="13" t="s">
        <v>30</v>
      </c>
      <c r="F3" s="13" t="s">
        <v>31</v>
      </c>
    </row>
    <row r="4" customFormat="false" ht="15" hidden="false" customHeight="false" outlineLevel="0" collapsed="false">
      <c r="A4" s="14" t="s">
        <v>32</v>
      </c>
      <c r="B4" s="15"/>
      <c r="C4" s="15"/>
      <c r="D4" s="15"/>
      <c r="E4" s="15"/>
      <c r="F4" s="15"/>
    </row>
    <row r="5" customFormat="false" ht="15" hidden="false" customHeight="false" outlineLevel="0" collapsed="false">
      <c r="A5" s="9" t="str">
        <f aca="false">IF(กลุ่มพนักงาน!A4="","(ว่าง)",กลุ่มพนักงาน!A4)</f>
        <v>พนักงานอายุต่ำกว่า 35 ปี</v>
      </c>
      <c r="B5" s="9"/>
      <c r="C5" s="8" t="n">
        <v>1890</v>
      </c>
      <c r="D5" s="8" t="n">
        <v>1750</v>
      </c>
      <c r="E5" s="8" t="n">
        <v>1500</v>
      </c>
      <c r="F5" s="8"/>
    </row>
    <row r="6" customFormat="false" ht="15" hidden="false" customHeight="false" outlineLevel="0" collapsed="false">
      <c r="A6" s="9" t="str">
        <f aca="false">IF(กลุ่มพนักงาน!A5="","(ว่าง)",กลุ่มพนักงาน!A5)</f>
        <v>พนักงานอายุ 35 ปีขึ้นไป</v>
      </c>
      <c r="B6" s="9"/>
      <c r="C6" s="8" t="n">
        <v>3290</v>
      </c>
      <c r="D6" s="8" t="n">
        <v>3100</v>
      </c>
      <c r="E6" s="8" t="n">
        <v>2800</v>
      </c>
      <c r="F6" s="8"/>
    </row>
    <row r="7" customFormat="false" ht="15" hidden="false" customHeight="false" outlineLevel="0" collapsed="false">
      <c r="A7" s="9" t="str">
        <f aca="false">IF(กลุ่มพนักงาน!A6="","(ว่าง)",กลุ่มพนักงาน!A6)</f>
        <v>พนักงานฝ่ายผลิต (สัมผัสเสียงดัง)</v>
      </c>
      <c r="B7" s="9"/>
      <c r="C7" s="8" t="n">
        <v>2490</v>
      </c>
      <c r="D7" s="8" t="n">
        <v>2400</v>
      </c>
      <c r="E7" s="8" t="n">
        <v>2100</v>
      </c>
      <c r="F7" s="8"/>
    </row>
    <row r="8" customFormat="false" ht="15" hidden="false" customHeight="false" outlineLevel="0" collapsed="false">
      <c r="A8" s="9" t="str">
        <f aca="false">IF(กลุ่มพนักงาน!A7="","(ว่าง)",กลุ่มพนักงาน!A7)</f>
        <v>(ว่าง)</v>
      </c>
      <c r="B8" s="9"/>
      <c r="C8" s="8"/>
      <c r="D8" s="8"/>
      <c r="E8" s="8"/>
      <c r="F8" s="8"/>
    </row>
    <row r="9" customFormat="false" ht="15" hidden="false" customHeight="false" outlineLevel="0" collapsed="false">
      <c r="A9" s="9" t="str">
        <f aca="false">IF(กลุ่มพนักงาน!A8="","(ว่าง)",กลุ่มพนักงาน!A8)</f>
        <v>(ว่าง)</v>
      </c>
      <c r="B9" s="9"/>
      <c r="C9" s="8"/>
      <c r="D9" s="8"/>
      <c r="E9" s="8"/>
      <c r="F9" s="8"/>
    </row>
    <row r="10" customFormat="false" ht="15" hidden="false" customHeight="false" outlineLevel="0" collapsed="false">
      <c r="A10" s="14" t="s">
        <v>33</v>
      </c>
      <c r="B10" s="15"/>
      <c r="C10" s="15"/>
      <c r="D10" s="15"/>
      <c r="E10" s="15"/>
      <c r="F10" s="15"/>
    </row>
    <row r="11" customFormat="false" ht="15" hidden="false" customHeight="false" outlineLevel="0" collapsed="false">
      <c r="A11" s="9" t="s">
        <v>34</v>
      </c>
      <c r="B11" s="16" t="n">
        <v>0.1</v>
      </c>
      <c r="C11" s="17" t="s">
        <v>35</v>
      </c>
      <c r="D11" s="17" t="s">
        <v>36</v>
      </c>
      <c r="E11" s="17" t="s">
        <v>36</v>
      </c>
      <c r="F11" s="17"/>
    </row>
    <row r="12" customFormat="false" ht="15" hidden="false" customHeight="false" outlineLevel="0" collapsed="false">
      <c r="A12" s="9" t="s">
        <v>37</v>
      </c>
      <c r="B12" s="16" t="n">
        <v>0.15</v>
      </c>
      <c r="C12" s="17" t="s">
        <v>36</v>
      </c>
      <c r="D12" s="17" t="s">
        <v>36</v>
      </c>
      <c r="E12" s="17" t="s">
        <v>35</v>
      </c>
      <c r="F12" s="17"/>
    </row>
    <row r="13" customFormat="false" ht="15" hidden="false" customHeight="false" outlineLevel="0" collapsed="false">
      <c r="A13" s="9" t="s">
        <v>38</v>
      </c>
      <c r="B13" s="16" t="n">
        <v>0.1</v>
      </c>
      <c r="C13" s="17" t="s">
        <v>36</v>
      </c>
      <c r="D13" s="17" t="s">
        <v>36</v>
      </c>
      <c r="E13" s="17" t="s">
        <v>35</v>
      </c>
      <c r="F13" s="17"/>
    </row>
    <row r="14" customFormat="false" ht="15" hidden="false" customHeight="false" outlineLevel="0" collapsed="false">
      <c r="A14" s="9" t="s">
        <v>39</v>
      </c>
      <c r="B14" s="16" t="n">
        <v>0.1</v>
      </c>
      <c r="C14" s="17" t="s">
        <v>36</v>
      </c>
      <c r="D14" s="17" t="s">
        <v>36</v>
      </c>
      <c r="E14" s="17" t="s">
        <v>36</v>
      </c>
      <c r="F14" s="17"/>
    </row>
    <row r="15" customFormat="false" ht="15" hidden="false" customHeight="false" outlineLevel="0" collapsed="false">
      <c r="A15" s="9" t="s">
        <v>40</v>
      </c>
      <c r="B15" s="16" t="n">
        <v>0.1</v>
      </c>
      <c r="C15" s="17" t="s">
        <v>36</v>
      </c>
      <c r="D15" s="17" t="s">
        <v>36</v>
      </c>
      <c r="E15" s="17" t="s">
        <v>36</v>
      </c>
      <c r="F15" s="17"/>
    </row>
    <row r="16" customFormat="false" ht="15" hidden="false" customHeight="false" outlineLevel="0" collapsed="false">
      <c r="A16" s="9" t="s">
        <v>41</v>
      </c>
      <c r="B16" s="16" t="n">
        <v>0.1</v>
      </c>
      <c r="C16" s="17" t="s">
        <v>36</v>
      </c>
      <c r="D16" s="17" t="s">
        <v>36</v>
      </c>
      <c r="E16" s="17" t="s">
        <v>35</v>
      </c>
      <c r="F16" s="17"/>
    </row>
    <row r="17" customFormat="false" ht="15" hidden="false" customHeight="false" outlineLevel="0" collapsed="false">
      <c r="A17" s="14" t="s">
        <v>42</v>
      </c>
      <c r="B17" s="15"/>
      <c r="C17" s="15"/>
      <c r="D17" s="15"/>
      <c r="E17" s="15"/>
      <c r="F17" s="15"/>
    </row>
    <row r="18" customFormat="false" ht="15" hidden="false" customHeight="false" outlineLevel="0" collapsed="false">
      <c r="A18" s="9" t="s">
        <v>43</v>
      </c>
      <c r="B18" s="16" t="n">
        <v>0.1</v>
      </c>
      <c r="C18" s="8" t="n">
        <v>7</v>
      </c>
      <c r="D18" s="8" t="n">
        <v>5</v>
      </c>
      <c r="E18" s="8" t="n">
        <v>10</v>
      </c>
      <c r="F18" s="8"/>
    </row>
    <row r="19" customFormat="false" ht="15" hidden="false" customHeight="false" outlineLevel="0" collapsed="false">
      <c r="A19" s="9" t="s">
        <v>44</v>
      </c>
      <c r="B19" s="16" t="n">
        <v>0.05</v>
      </c>
      <c r="C19" s="8"/>
      <c r="D19" s="8" t="n">
        <v>50</v>
      </c>
      <c r="E19" s="8" t="n">
        <v>30</v>
      </c>
      <c r="F19" s="8"/>
    </row>
    <row r="20" customFormat="false" ht="15" hidden="false" customHeight="false" outlineLevel="0" collapsed="false">
      <c r="A20" s="9" t="s">
        <v>45</v>
      </c>
      <c r="B20" s="16" t="n">
        <v>0.05</v>
      </c>
      <c r="C20" s="8" t="n">
        <v>6</v>
      </c>
      <c r="D20" s="8" t="n">
        <v>12</v>
      </c>
      <c r="E20" s="8" t="n">
        <v>0</v>
      </c>
      <c r="F20" s="8"/>
    </row>
    <row r="21" customFormat="false" ht="15" hidden="false" customHeight="false" outlineLevel="0" collapsed="false">
      <c r="A21" s="9" t="s">
        <v>46</v>
      </c>
      <c r="B21" s="16" t="n">
        <v>0.15</v>
      </c>
    </row>
    <row r="22" customFormat="false" ht="15" hidden="false" customHeight="false" outlineLevel="0" collapsed="false">
      <c r="A22" s="10" t="s">
        <v>47</v>
      </c>
      <c r="B22" s="18" t="n">
        <f aca="false">SUM(B11:B16)+SUM(B18:B21)</f>
        <v>1</v>
      </c>
    </row>
    <row r="24" customFormat="false" ht="15" hidden="false" customHeight="false" outlineLevel="0" collapsed="false">
      <c r="A24" s="19" t="s">
        <v>14</v>
      </c>
    </row>
    <row r="25" customFormat="false" ht="15" hidden="false" customHeight="false" outlineLevel="0" collapsed="false">
      <c r="A25" s="7"/>
      <c r="B25" s="7"/>
      <c r="C25" s="7"/>
      <c r="D25" s="7"/>
      <c r="E25" s="7"/>
      <c r="F25" s="7"/>
    </row>
    <row r="26" customFormat="false" ht="15" hidden="false" customHeight="false" outlineLevel="0" collapsed="false">
      <c r="A26" s="7"/>
      <c r="B26" s="7"/>
      <c r="C26" s="7"/>
      <c r="D26" s="7"/>
      <c r="E26" s="7"/>
      <c r="F26" s="7"/>
    </row>
    <row r="27" customFormat="false" ht="15" hidden="false" customHeight="false" outlineLevel="0" collapsed="false">
      <c r="A27" s="7"/>
      <c r="B27" s="7"/>
      <c r="C27" s="7"/>
      <c r="D27" s="7"/>
      <c r="E27" s="7"/>
      <c r="F27" s="7"/>
    </row>
    <row r="28" customFormat="false" ht="15" hidden="false" customHeight="false" outlineLevel="0" collapsed="false">
      <c r="A28" s="7"/>
      <c r="B28" s="7"/>
      <c r="C28" s="7"/>
      <c r="D28" s="7"/>
      <c r="E28" s="7"/>
      <c r="F28" s="7"/>
    </row>
  </sheetData>
  <mergeCells count="1">
    <mergeCell ref="A25:F28"/>
  </mergeCells>
  <conditionalFormatting sqref="B22">
    <cfRule type="cellIs" priority="2" operator="notEqual" aboveAverage="0" equalAverage="0" bottom="0" percent="0" rank="0" text="" dxfId="0">
      <formula>1</formula>
    </cfRule>
  </conditionalFormatting>
  <dataValidations count="1">
    <dataValidation allowBlank="true" errorStyle="stop" operator="between" showDropDown="false" showErrorMessage="false" showInputMessage="false" sqref="C11:F16" type="list">
      <formula1>"มี,ไม่มี"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5" min="2" style="0" width="20"/>
  </cols>
  <sheetData>
    <row r="1" customFormat="false" ht="17.35" hidden="false" customHeight="false" outlineLevel="0" collapsed="false">
      <c r="A1" s="5" t="s">
        <v>48</v>
      </c>
    </row>
    <row r="3" customFormat="false" ht="15" hidden="false" customHeight="false" outlineLevel="0" collapsed="false">
      <c r="A3" s="20"/>
      <c r="B3" s="6" t="str">
        <f aca="false">IF(เปรียบเทียบ!C3="","-",เปรียบเทียบ!C3)</f>
        <v>โรงพยาบาล ก</v>
      </c>
      <c r="C3" s="6" t="str">
        <f aca="false">IF(เปรียบเทียบ!D3="","-",เปรียบเทียบ!D3)</f>
        <v>โรงพยาบาล ข</v>
      </c>
      <c r="D3" s="6" t="str">
        <f aca="false">IF(เปรียบเทียบ!E3="","-",เปรียบเทียบ!E3)</f>
        <v>คลินิกออกหน่วย ค</v>
      </c>
      <c r="E3" s="6" t="str">
        <f aca="false">IF(เปรียบเทียบ!F3="","-",เปรียบเทียบ!F3)</f>
        <v>ผู้ให้บริการ ง</v>
      </c>
    </row>
    <row r="4" customFormat="false" ht="15" hidden="false" customHeight="false" outlineLevel="0" collapsed="false">
      <c r="A4" s="9" t="s">
        <v>49</v>
      </c>
      <c r="B4" s="21" t="n">
        <f aca="false">SUMPRODUCT(กลุ่มพนักงาน!$B$4:$B$8,เปรียบเทียบ!C5:C9)</f>
        <v>589600</v>
      </c>
      <c r="C4" s="21" t="n">
        <f aca="false">SUMPRODUCT(กลุ่มพนักงาน!$B$4:$B$8,เปรียบเทียบ!D5:D9)</f>
        <v>554000</v>
      </c>
      <c r="D4" s="21" t="n">
        <f aca="false">SUMPRODUCT(กลุ่มพนักงาน!$B$4:$B$8,เปรียบเทียบ!E5:E9)</f>
        <v>488000</v>
      </c>
      <c r="E4" s="21" t="n">
        <f aca="false">SUMPRODUCT(กลุ่มพนักงาน!$B$4:$B$8,เปรียบเทียบ!F5:F9)</f>
        <v>0</v>
      </c>
    </row>
    <row r="5" customFormat="false" ht="15" hidden="false" customHeight="false" outlineLevel="0" collapsed="false">
      <c r="A5" s="9" t="s">
        <v>50</v>
      </c>
      <c r="B5" s="21" t="n">
        <f aca="false">IF(กลุ่มพนักงาน!$B$9=0,0,B4/กลุ่มพนักงาน!$B$9)</f>
        <v>2456.66666666667</v>
      </c>
      <c r="C5" s="21" t="n">
        <f aca="false">IF(กลุ่มพนักงาน!$B$9=0,0,C4/กลุ่มพนักงาน!$B$9)</f>
        <v>2308.33333333333</v>
      </c>
      <c r="D5" s="21" t="n">
        <f aca="false">IF(กลุ่มพนักงาน!$B$9=0,0,D4/กลุ่มพนักงาน!$B$9)</f>
        <v>2033.33333333333</v>
      </c>
      <c r="E5" s="21" t="n">
        <f aca="false">IF(กลุ่มพนักงาน!$B$9=0,0,E4/กลุ่มพนักงาน!$B$9)</f>
        <v>0</v>
      </c>
    </row>
    <row r="6" customFormat="false" ht="15" hidden="false" customHeight="false" outlineLevel="0" collapsed="false">
      <c r="A6" s="9" t="s">
        <v>51</v>
      </c>
      <c r="B6" s="9" t="str">
        <f aca="false">IF(SUMPRODUCT((กลุ่มพนักงาน!$B$4:$B$8&gt;0)*(เปรียบเทียบ!C5:C9=""))&gt;0,"ยังไม่ครบ","ครบ")</f>
        <v>ครบ</v>
      </c>
      <c r="C6" s="9" t="str">
        <f aca="false">IF(SUMPRODUCT((กลุ่มพนักงาน!$B$4:$B$8&gt;0)*(เปรียบเทียบ!D5:D9=""))&gt;0,"ยังไม่ครบ","ครบ")</f>
        <v>ครบ</v>
      </c>
      <c r="D6" s="9" t="str">
        <f aca="false">IF(SUMPRODUCT((กลุ่มพนักงาน!$B$4:$B$8&gt;0)*(เปรียบเทียบ!E5:E9=""))&gt;0,"ยังไม่ครบ","ครบ")</f>
        <v>ครบ</v>
      </c>
      <c r="E6" s="9" t="str">
        <f aca="false">IF(SUMPRODUCT((กลุ่มพนักงาน!$B$4:$B$8&gt;0)*(เปรียบเทียบ!F5:F9=""))&gt;0,"ยังไม่ครบ","ครบ")</f>
        <v>ยังไม่ครบ</v>
      </c>
    </row>
    <row r="7" customFormat="false" ht="15" hidden="false" customHeight="false" outlineLevel="0" collapsed="false">
      <c r="A7" s="9" t="s">
        <v>52</v>
      </c>
      <c r="B7" s="22" t="n">
        <f aca="false">SUMPRODUCT(เปรียบเทียบ!$B$11:$B$16,--(เปรียบเทียบ!C11:C16="มี"))*100</f>
        <v>55</v>
      </c>
      <c r="C7" s="22" t="n">
        <f aca="false">SUMPRODUCT(เปรียบเทียบ!$B$11:$B$16,--(เปรียบเทียบ!D11:D16="มี"))*100</f>
        <v>65</v>
      </c>
      <c r="D7" s="22" t="n">
        <f aca="false">SUMPRODUCT(เปรียบเทียบ!$B$11:$B$16,--(เปรียบเทียบ!E11:E16="มี"))*100</f>
        <v>30</v>
      </c>
      <c r="E7" s="22" t="n">
        <f aca="false">SUMPRODUCT(เปรียบเทียบ!$B$11:$B$16,--(เปรียบเทียบ!F11:F16="มี"))*100</f>
        <v>0</v>
      </c>
    </row>
    <row r="8" customFormat="false" ht="15" hidden="false" customHeight="false" outlineLevel="0" collapsed="false">
      <c r="A8" s="9" t="s">
        <v>53</v>
      </c>
      <c r="B8" s="22" t="n">
        <f aca="false">(IF(OR(เปรียบเทียบ!C18="",COUNT(เปรียบเทียบ!$C$18:$F$18)=0),0,IF(เปรียบเทียบ!C18=0,1,MIN(เปรียบเทียบ!$C$18:$F$18)/เปรียบเทียบ!C18))*เปรียบเทียบ!$B$18+IF(OR(เปรียบเทียบ!C19="",COUNT(เปรียบเทียบ!$C$19:$F$19)=0),0,IF(เปรียบเทียบ!C19=0,1,MIN(เปรียบเทียบ!$C$19:$F$19)/เปรียบเทียบ!C19))*เปรียบเทียบ!$B$19+IF(OR(เปรียบเทียบ!C20="",COUNT(เปรียบเทียบ!$C$20:$F$20)=0),0,IF(เปรียบเทียบ!C20=0,1,MIN(เปรียบเทียบ!$C$20:$F$20)/เปรียบเทียบ!C20))*เปรียบเทียบ!$B$20)*100</f>
        <v>7.14285714285714</v>
      </c>
      <c r="C8" s="22" t="n">
        <f aca="false">(IF(OR(เปรียบเทียบ!D18="",COUNT(เปรียบเทียบ!$C$18:$F$18)=0),0,IF(เปรียบเทียบ!D18=0,1,MIN(เปรียบเทียบ!$C$18:$F$18)/เปรียบเทียบ!D18))*เปรียบเทียบ!$B$18+IF(OR(เปรียบเทียบ!D19="",COUNT(เปรียบเทียบ!$C$19:$F$19)=0),0,IF(เปรียบเทียบ!D19=0,1,MIN(เปรียบเทียบ!$C$19:$F$19)/เปรียบเทียบ!D19))*เปรียบเทียบ!$B$19+IF(OR(เปรียบเทียบ!D20="",COUNT(เปรียบเทียบ!$C$20:$F$20)=0),0,IF(เปรียบเทียบ!D20=0,1,MIN(เปรียบเทียบ!$C$20:$F$20)/เปรียบเทียบ!D20))*เปรียบเทียบ!$B$20)*100</f>
        <v>13</v>
      </c>
      <c r="D8" s="22" t="n">
        <f aca="false">(IF(OR(เปรียบเทียบ!E18="",COUNT(เปรียบเทียบ!$C$18:$F$18)=0),0,IF(เปรียบเทียบ!E18=0,1,MIN(เปรียบเทียบ!$C$18:$F$18)/เปรียบเทียบ!E18))*เปรียบเทียบ!$B$18+IF(OR(เปรียบเทียบ!E19="",COUNT(เปรียบเทียบ!$C$19:$F$19)=0),0,IF(เปรียบเทียบ!E19=0,1,MIN(เปรียบเทียบ!$C$19:$F$19)/เปรียบเทียบ!E19))*เปรียบเทียบ!$B$19+IF(OR(เปรียบเทียบ!E20="",COUNT(เปรียบเทียบ!$C$20:$F$20)=0),0,IF(เปรียบเทียบ!E20=0,1,MIN(เปรียบเทียบ!$C$20:$F$20)/เปรียบเทียบ!E20))*เปรียบเทียบ!$B$20)*100</f>
        <v>15</v>
      </c>
      <c r="E8" s="22" t="n">
        <f aca="false">(IF(OR(เปรียบเทียบ!F18="",COUNT(เปรียบเทียบ!$C$18:$F$18)=0),0,IF(เปรียบเทียบ!F18=0,1,MIN(เปรียบเทียบ!$C$18:$F$18)/เปรียบเทียบ!F18))*เปรียบเทียบ!$B$18+IF(OR(เปรียบเทียบ!F19="",COUNT(เปรียบเทียบ!$C$19:$F$19)=0),0,IF(เปรียบเทียบ!F19=0,1,MIN(เปรียบเทียบ!$C$19:$F$19)/เปรียบเทียบ!F19))*เปรียบเทียบ!$B$19+IF(OR(เปรียบเทียบ!F20="",COUNT(เปรียบเทียบ!$C$20:$F$20)=0),0,IF(เปรียบเทียบ!F20=0,1,MIN(เปรียบเทียบ!$C$20:$F$20)/เปรียบเทียบ!F20))*เปรียบเทียบ!$B$20)*100</f>
        <v>0</v>
      </c>
    </row>
    <row r="9" customFormat="false" ht="15" hidden="false" customHeight="false" outlineLevel="0" collapsed="false">
      <c r="A9" s="9" t="s">
        <v>54</v>
      </c>
      <c r="B9" s="22" t="n">
        <f aca="false">IF(OR(B5=0,B6="ยังไม่ครบ"),0,_xlfn.MINIFS($B$5:$E$5,$B$5:$E$5,"&gt;0")/B5*เปรียบเทียบ!$B$21*100)</f>
        <v>12.415196743555</v>
      </c>
      <c r="C9" s="22" t="n">
        <f aca="false">IF(OR(C5=0,C6="ยังไม่ครบ"),0,_xlfn.MINIFS($B$5:$E$5,$B$5:$E$5,"&gt;0")/C5*เปรียบเทียบ!$B$21*100)</f>
        <v>13.2129963898917</v>
      </c>
      <c r="D9" s="22" t="n">
        <f aca="false">IF(OR(D5=0,D6="ยังไม่ครบ"),0,_xlfn.MINIFS($B$5:$E$5,$B$5:$E$5,"&gt;0")/D5*เปรียบเทียบ!$B$21*100)</f>
        <v>15</v>
      </c>
      <c r="E9" s="22" t="n">
        <f aca="false">IF(OR(E5=0,E6="ยังไม่ครบ"),0,_xlfn.MINIFS($B$5:$E$5,$B$5:$E$5,"&gt;0")/E5*เปรียบเทียบ!$B$21*100)</f>
        <v>0</v>
      </c>
    </row>
    <row r="10" customFormat="false" ht="15" hidden="false" customHeight="false" outlineLevel="0" collapsed="false">
      <c r="A10" s="10" t="s">
        <v>55</v>
      </c>
      <c r="B10" s="23" t="n">
        <f aca="false">B7+B8+B9</f>
        <v>74.5580538864121</v>
      </c>
      <c r="C10" s="23" t="n">
        <f aca="false">C7+C8+C9</f>
        <v>91.2129963898917</v>
      </c>
      <c r="D10" s="23" t="n">
        <f aca="false">D7+D8+D9</f>
        <v>60</v>
      </c>
      <c r="E10" s="23" t="n">
        <f aca="false">E7+E8+E9</f>
        <v>0</v>
      </c>
    </row>
    <row r="11" customFormat="false" ht="15" hidden="false" customHeight="false" outlineLevel="0" collapsed="false">
      <c r="A11" s="9" t="s">
        <v>56</v>
      </c>
      <c r="B11" s="9" t="n">
        <f aca="false">IF(B3="-","-",RANK(B10,$B$10:$E$10))</f>
        <v>2</v>
      </c>
      <c r="C11" s="9" t="n">
        <f aca="false">IF(C3="-","-",RANK(C10,$B$10:$E$10))</f>
        <v>1</v>
      </c>
      <c r="D11" s="9" t="n">
        <f aca="false">IF(D3="-","-",RANK(D10,$B$10:$E$10))</f>
        <v>3</v>
      </c>
      <c r="E11" s="9" t="n">
        <f aca="false">IF(E3="-","-",RANK(E10,$B$10:$E$10))</f>
        <v>4</v>
      </c>
    </row>
    <row r="13" customFormat="false" ht="15" hidden="false" customHeight="true" outlineLevel="0" collapsed="false">
      <c r="A13" s="12" t="s">
        <v>57</v>
      </c>
      <c r="B13" s="12"/>
      <c r="C13" s="12"/>
      <c r="D13" s="12"/>
      <c r="E13" s="12"/>
    </row>
    <row r="14" customFormat="false" ht="15" hidden="false" customHeight="false" outlineLevel="0" collapsed="false">
      <c r="A14" s="12"/>
      <c r="B14" s="12"/>
      <c r="C14" s="12"/>
      <c r="D14" s="12"/>
      <c r="E14" s="12"/>
    </row>
  </sheetData>
  <mergeCells count="1">
    <mergeCell ref="A13:E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2026-10-22T13:17:01Z</dcterms:created>
  <dc:creator>openpyxl</dc:creator>
  <dc:description/>
  <dc:language>en-US</dc:language>
  <cp:lastModifiedBy/>
  <dcterms:modified xsi:type="dcterms:W3CDTF">2026-10-22T13:17:01Z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